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longbeach-my.sharepoint.com/personal/rebecca_graffy_longbeach_gov/Documents/Microsoft Teams Chat Files/"/>
    </mc:Choice>
  </mc:AlternateContent>
  <xr:revisionPtr revIDLastSave="38" documentId="8_{A4B176A2-7403-4E66-B1FD-082AE1CAA5DD}" xr6:coauthVersionLast="45" xr6:coauthVersionMax="45" xr10:uidLastSave="{3648AE13-07D2-466C-B78B-91424FD5DA4A}"/>
  <bookViews>
    <workbookView xWindow="-120" yWindow="-120" windowWidth="20730" windowHeight="11160" activeTab="3" xr2:uid="{C11A28D1-F86C-41CB-9CC9-6CFD86CACDDF}"/>
  </bookViews>
  <sheets>
    <sheet name="Instructions" sheetId="5" r:id="rId1"/>
    <sheet name="Rubric" sheetId="6" r:id="rId2"/>
    <sheet name="Individual Draft Scoresheet" sheetId="1" r:id="rId3"/>
    <sheet name="Group Scoresheet"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8" i="4" l="1"/>
  <c r="J39" i="4"/>
  <c r="J30" i="4"/>
  <c r="J21" i="4"/>
  <c r="J12" i="4"/>
  <c r="A48" i="4"/>
  <c r="A39" i="4"/>
  <c r="A30" i="4"/>
  <c r="A21" i="4"/>
  <c r="A12" i="4"/>
  <c r="H7" i="4" l="1"/>
  <c r="G7" i="4"/>
  <c r="F7" i="4"/>
  <c r="E7" i="4"/>
  <c r="D7" i="4"/>
  <c r="H6" i="4"/>
  <c r="G6" i="4"/>
  <c r="F6" i="4"/>
  <c r="E6" i="4"/>
  <c r="D6" i="4"/>
  <c r="H5" i="4"/>
  <c r="G5" i="4"/>
  <c r="F5" i="4"/>
  <c r="E5" i="4"/>
  <c r="D5" i="4"/>
  <c r="H4" i="4"/>
  <c r="G4" i="4"/>
  <c r="F4" i="4"/>
  <c r="E4" i="4"/>
  <c r="D4" i="4"/>
  <c r="J54" i="4" l="1"/>
  <c r="J53" i="4"/>
  <c r="J52" i="4"/>
  <c r="J51" i="4"/>
  <c r="B54" i="4"/>
  <c r="B53" i="4"/>
  <c r="B52" i="4"/>
  <c r="B51" i="4"/>
  <c r="J45" i="4"/>
  <c r="J44" i="4"/>
  <c r="J43" i="4"/>
  <c r="J42" i="4"/>
  <c r="B45" i="4"/>
  <c r="B44" i="4"/>
  <c r="B43" i="4"/>
  <c r="B42" i="4"/>
  <c r="J36" i="4"/>
  <c r="J35" i="4"/>
  <c r="J34" i="4"/>
  <c r="J33" i="4"/>
  <c r="B36" i="4"/>
  <c r="B35" i="4"/>
  <c r="B34" i="4"/>
  <c r="B33" i="4"/>
  <c r="J27" i="4"/>
  <c r="J26" i="4"/>
  <c r="J25" i="4"/>
  <c r="J24" i="4"/>
  <c r="B27" i="4"/>
  <c r="B26" i="4"/>
  <c r="B25" i="4"/>
  <c r="B24" i="4"/>
  <c r="J18" i="4"/>
  <c r="J17" i="4"/>
  <c r="J16" i="4"/>
  <c r="J15" i="4"/>
  <c r="B18" i="4"/>
  <c r="B17" i="4"/>
  <c r="B16" i="4"/>
  <c r="B15" i="4"/>
  <c r="B15" i="1"/>
  <c r="B14" i="1"/>
  <c r="B13" i="1"/>
  <c r="B12" i="1"/>
  <c r="C7" i="4"/>
  <c r="C6" i="4"/>
  <c r="C5" i="4"/>
  <c r="C4" i="4"/>
  <c r="C8" i="4" l="1"/>
  <c r="B7" i="4"/>
  <c r="B6" i="4"/>
  <c r="B5" i="4"/>
  <c r="B4" i="4"/>
  <c r="O50" i="4" l="1"/>
  <c r="N50" i="4"/>
  <c r="M50" i="4"/>
  <c r="L50" i="4"/>
  <c r="K50" i="4"/>
  <c r="O41" i="4"/>
  <c r="N41" i="4"/>
  <c r="M41" i="4"/>
  <c r="L41" i="4"/>
  <c r="K41" i="4"/>
  <c r="O32" i="4"/>
  <c r="N32" i="4"/>
  <c r="M32" i="4"/>
  <c r="L32" i="4"/>
  <c r="K32" i="4"/>
  <c r="O23" i="4"/>
  <c r="N23" i="4"/>
  <c r="M23" i="4"/>
  <c r="L23" i="4"/>
  <c r="K23" i="4"/>
  <c r="O14" i="4"/>
  <c r="N14" i="4"/>
  <c r="M14" i="4"/>
  <c r="L14" i="4"/>
  <c r="K14" i="4"/>
  <c r="H50" i="4"/>
  <c r="G50" i="4"/>
  <c r="F50" i="4"/>
  <c r="E50" i="4"/>
  <c r="D50" i="4"/>
  <c r="H41" i="4"/>
  <c r="G41" i="4"/>
  <c r="F41" i="4"/>
  <c r="E41" i="4"/>
  <c r="D41" i="4"/>
  <c r="H32" i="4"/>
  <c r="G32" i="4"/>
  <c r="F32" i="4"/>
  <c r="E32" i="4"/>
  <c r="D32" i="4"/>
  <c r="H23" i="4"/>
  <c r="G23" i="4"/>
  <c r="F23" i="4"/>
  <c r="E23" i="4"/>
  <c r="D23" i="4"/>
  <c r="H14" i="4"/>
  <c r="G14" i="4"/>
  <c r="F14" i="4"/>
  <c r="E14" i="4"/>
  <c r="D14" i="4"/>
  <c r="H3" i="4"/>
  <c r="G3" i="4"/>
  <c r="F3" i="4"/>
  <c r="E3" i="4"/>
  <c r="D3" i="4"/>
  <c r="G11" i="1"/>
  <c r="F11" i="1"/>
  <c r="E11" i="1"/>
  <c r="D11" i="1"/>
  <c r="C11" i="1"/>
  <c r="H54" i="4" l="1"/>
  <c r="G54" i="4"/>
  <c r="F54" i="4"/>
  <c r="E54" i="4"/>
  <c r="D54" i="4"/>
  <c r="H53" i="4"/>
  <c r="G53" i="4"/>
  <c r="F53" i="4"/>
  <c r="E53" i="4"/>
  <c r="D53" i="4"/>
  <c r="H52" i="4"/>
  <c r="G52" i="4"/>
  <c r="F52" i="4"/>
  <c r="E52" i="4"/>
  <c r="D52" i="4"/>
  <c r="H51" i="4"/>
  <c r="G51" i="4"/>
  <c r="F51" i="4"/>
  <c r="E51" i="4"/>
  <c r="D51" i="4"/>
  <c r="H45" i="4"/>
  <c r="G45" i="4"/>
  <c r="F45" i="4"/>
  <c r="E45" i="4"/>
  <c r="D45" i="4"/>
  <c r="H44" i="4"/>
  <c r="G44" i="4"/>
  <c r="F44" i="4"/>
  <c r="E44" i="4"/>
  <c r="D44" i="4"/>
  <c r="H43" i="4"/>
  <c r="G43" i="4"/>
  <c r="F43" i="4"/>
  <c r="E43" i="4"/>
  <c r="D43" i="4"/>
  <c r="H42" i="4"/>
  <c r="G42" i="4"/>
  <c r="F42" i="4"/>
  <c r="E42" i="4"/>
  <c r="D42" i="4"/>
  <c r="H36" i="4"/>
  <c r="G36" i="4"/>
  <c r="F36" i="4"/>
  <c r="E36" i="4"/>
  <c r="D36" i="4"/>
  <c r="H35" i="4"/>
  <c r="G35" i="4"/>
  <c r="F35" i="4"/>
  <c r="E35" i="4"/>
  <c r="D35" i="4"/>
  <c r="H34" i="4"/>
  <c r="G34" i="4"/>
  <c r="F34" i="4"/>
  <c r="E34" i="4"/>
  <c r="D34" i="4"/>
  <c r="H33" i="4"/>
  <c r="G33" i="4"/>
  <c r="F33" i="4"/>
  <c r="E33" i="4"/>
  <c r="D33" i="4"/>
  <c r="H27" i="4"/>
  <c r="G27" i="4"/>
  <c r="F27" i="4"/>
  <c r="E27" i="4"/>
  <c r="D27" i="4"/>
  <c r="H26" i="4"/>
  <c r="G26" i="4"/>
  <c r="F26" i="4"/>
  <c r="E26" i="4"/>
  <c r="D26" i="4"/>
  <c r="H25" i="4"/>
  <c r="G25" i="4"/>
  <c r="F25" i="4"/>
  <c r="E25" i="4"/>
  <c r="D25" i="4"/>
  <c r="H24" i="4"/>
  <c r="G24" i="4"/>
  <c r="F24" i="4"/>
  <c r="E24" i="4"/>
  <c r="D24" i="4"/>
  <c r="H18" i="4"/>
  <c r="G18" i="4"/>
  <c r="F18" i="4"/>
  <c r="E18" i="4"/>
  <c r="D18" i="4"/>
  <c r="H17" i="4"/>
  <c r="G17" i="4"/>
  <c r="F17" i="4"/>
  <c r="E17" i="4"/>
  <c r="D17" i="4"/>
  <c r="H16" i="4"/>
  <c r="G16" i="4"/>
  <c r="F16" i="4"/>
  <c r="E16" i="4"/>
  <c r="D16" i="4"/>
  <c r="H15" i="4"/>
  <c r="G15" i="4"/>
  <c r="F15" i="4"/>
  <c r="E15" i="4"/>
  <c r="D15" i="4"/>
  <c r="C8" i="1"/>
  <c r="B8" i="1"/>
  <c r="C7" i="1"/>
  <c r="B7" i="1"/>
  <c r="C6" i="1"/>
  <c r="B6" i="1"/>
  <c r="C5" i="1"/>
  <c r="B5" i="1"/>
  <c r="C4" i="1"/>
  <c r="B4" i="1"/>
  <c r="C3" i="1"/>
  <c r="B3" i="1"/>
  <c r="F11" i="6"/>
  <c r="J11" i="6"/>
  <c r="J14" i="6" s="1"/>
  <c r="I11" i="6"/>
  <c r="I14" i="6" s="1"/>
  <c r="H11" i="6"/>
  <c r="H14" i="6" s="1"/>
  <c r="G11" i="6"/>
  <c r="G12" i="6" s="1"/>
  <c r="C16" i="6"/>
  <c r="B17" i="6" s="1"/>
  <c r="G13" i="6" l="1"/>
  <c r="G15" i="6"/>
  <c r="H13" i="6"/>
  <c r="H15" i="6"/>
  <c r="I13" i="6"/>
  <c r="I15" i="6"/>
  <c r="J13" i="6"/>
  <c r="J15" i="6"/>
  <c r="G14" i="6"/>
  <c r="H12" i="6"/>
  <c r="I12" i="6"/>
  <c r="J12" i="6"/>
  <c r="E8" i="4" l="1"/>
  <c r="D8" i="4"/>
  <c r="H55" i="4"/>
  <c r="H37" i="4"/>
  <c r="E37" i="4"/>
  <c r="F28" i="4"/>
  <c r="H28" i="4"/>
  <c r="E46" i="4"/>
  <c r="E28" i="4"/>
  <c r="F37" i="4"/>
  <c r="F55" i="4"/>
  <c r="G28" i="4"/>
  <c r="E55" i="4"/>
  <c r="H46" i="4"/>
  <c r="G46" i="4"/>
  <c r="G37" i="4"/>
  <c r="F46" i="4"/>
  <c r="G55" i="4"/>
  <c r="D55" i="4"/>
  <c r="D46" i="4"/>
  <c r="D37" i="4"/>
  <c r="D28" i="4"/>
  <c r="H19" i="4"/>
  <c r="H8" i="4" l="1"/>
  <c r="F8" i="4"/>
  <c r="G8" i="4"/>
  <c r="E19" i="4"/>
  <c r="D19" i="4"/>
  <c r="G19" i="4"/>
  <c r="F19" i="4"/>
  <c r="D9" i="4" l="1"/>
  <c r="G9" i="4"/>
  <c r="E9" i="4"/>
  <c r="F9" i="4"/>
  <c r="H9" i="4"/>
</calcChain>
</file>

<file path=xl/sharedStrings.xml><?xml version="1.0" encoding="utf-8"?>
<sst xmlns="http://schemas.openxmlformats.org/spreadsheetml/2006/main" count="96" uniqueCount="62">
  <si>
    <t>Proposer 1</t>
  </si>
  <si>
    <t>Proposer 2</t>
  </si>
  <si>
    <t>Proposer 3</t>
  </si>
  <si>
    <t>Proposer 4</t>
  </si>
  <si>
    <t>Proposer 5</t>
  </si>
  <si>
    <t>Evaluator 1</t>
  </si>
  <si>
    <t>Evaluator 2</t>
  </si>
  <si>
    <t>Evaluator 3</t>
  </si>
  <si>
    <t>Evaluator 4</t>
  </si>
  <si>
    <t>Evaluator 5</t>
  </si>
  <si>
    <t>Instructions for Evaluators</t>
  </si>
  <si>
    <t>A. POSSIBLE RATINGS</t>
  </si>
  <si>
    <t>If a proposal…</t>
  </si>
  <si>
    <t>…then rate</t>
  </si>
  <si>
    <t>Points will be automatically calculated</t>
  </si>
  <si>
    <t>Does not provide sufficient information to evaluate</t>
  </si>
  <si>
    <t>N/A</t>
  </si>
  <si>
    <t>Does not meet expectations</t>
  </si>
  <si>
    <t>Poor</t>
  </si>
  <si>
    <t>Partially meets expectations</t>
  </si>
  <si>
    <t>Fair</t>
  </si>
  <si>
    <t>Meets expectations</t>
  </si>
  <si>
    <t>Good</t>
  </si>
  <si>
    <t>Exceeds expectations</t>
  </si>
  <si>
    <t>Excellent</t>
  </si>
  <si>
    <t>B. EVALUATION CRITERIA</t>
  </si>
  <si>
    <t>C. ADDITIONAL GUIDANCE FOR EVALUATING EACH CRITERION (OPTIONAL)</t>
  </si>
  <si>
    <t>Evaluation Criteria</t>
  </si>
  <si>
    <t>Weight</t>
  </si>
  <si>
    <t>Description</t>
  </si>
  <si>
    <t>1. Organizational Capacity &amp; Experience</t>
  </si>
  <si>
    <t xml:space="preserve">Provide information here to clarify what is being evaluated and where this information can be found in the RFP. </t>
  </si>
  <si>
    <t>Insufficient information provided</t>
  </si>
  <si>
    <t>2. Method of Approach</t>
  </si>
  <si>
    <t>3. Communications &amp; Reporting</t>
  </si>
  <si>
    <t>4. Reasonableness of Cost</t>
  </si>
  <si>
    <t>Total</t>
  </si>
  <si>
    <t>Rating</t>
  </si>
  <si>
    <t>Clarifying questions for proposers (if applicable):</t>
  </si>
  <si>
    <t>Scores</t>
  </si>
  <si>
    <t>Composite Scores</t>
  </si>
  <si>
    <t>Copy of Ratings</t>
  </si>
  <si>
    <t>Evaluator 2 - Score Calculation</t>
  </si>
  <si>
    <t>Evaluator 3 - Score Calculation</t>
  </si>
  <si>
    <t>Evaluator 4 - Score Calculation</t>
  </si>
  <si>
    <t>Evaluator 5 - Score Calculation</t>
  </si>
  <si>
    <t>Max Possible Score</t>
  </si>
  <si>
    <t>Evaluator 1 - Score Calculation</t>
  </si>
  <si>
    <t>Instructions for Procurement Specialist</t>
  </si>
  <si>
    <t xml:space="preserve">4. With input from the Department Lead, brief evaluators on how to conduct the evaluation. In this briefing, you can also remind evaluators of the goals of the RFP, the City's Ethics Policy, and requirements for disclosing conflicts of interest. </t>
  </si>
  <si>
    <r>
      <t xml:space="preserve">Each evaluator should independently complete a </t>
    </r>
    <r>
      <rPr>
        <i/>
        <sz val="11"/>
        <color theme="1"/>
        <rFont val="Calibri"/>
        <family val="2"/>
        <scheme val="minor"/>
      </rPr>
      <t>Draft Scoresheet</t>
    </r>
    <r>
      <rPr>
        <sz val="11"/>
        <color theme="1"/>
        <rFont val="Calibri"/>
        <family val="2"/>
        <scheme val="minor"/>
      </rPr>
      <t xml:space="preserve">. Evaluate each proposal against the criteria listed. Criteria are described in the </t>
    </r>
    <r>
      <rPr>
        <i/>
        <sz val="11"/>
        <color theme="1"/>
        <rFont val="Calibri"/>
        <family val="2"/>
        <scheme val="minor"/>
      </rPr>
      <t>Rubric</t>
    </r>
    <r>
      <rPr>
        <sz val="11"/>
        <color theme="1"/>
        <rFont val="Calibri"/>
        <family val="2"/>
        <scheme val="minor"/>
      </rPr>
      <t xml:space="preserve"> tab, along with potential ratings. Use the pull-down menu to select your rating for each proposal in the yellow cells. Space is available for notes and follow-up questions. </t>
    </r>
  </si>
  <si>
    <t>Ratings</t>
  </si>
  <si>
    <r>
      <t xml:space="preserve">6. During the evaluation, copy draft scores from each evaluator into the </t>
    </r>
    <r>
      <rPr>
        <i/>
        <sz val="11"/>
        <color theme="1"/>
        <rFont val="Calibri"/>
        <family val="2"/>
        <scheme val="minor"/>
      </rPr>
      <t>Group Scoresheet</t>
    </r>
    <r>
      <rPr>
        <sz val="11"/>
        <color theme="1"/>
        <rFont val="Calibri"/>
        <family val="2"/>
        <scheme val="minor"/>
      </rPr>
      <t xml:space="preserve"> tab (columns K:O). This tab will automatically calculate scores. Review scores collectively with evaluators, discussing and resolving any disrepancies. Finalize selection. </t>
    </r>
  </si>
  <si>
    <t>Rank</t>
  </si>
  <si>
    <t>Proposer Name</t>
  </si>
  <si>
    <t>Evaluator Name</t>
  </si>
  <si>
    <t># of Evaluators</t>
  </si>
  <si>
    <t>#</t>
  </si>
  <si>
    <t>2. Enter the number of Evaluators and their names in the green cells below. (3-5 Evaluators is recommended for most RFPs. Leave remaining cells blank if there will be fewer than 5 Evaluators.)</t>
  </si>
  <si>
    <t>1. Enter Proposers' names in the green cells below. (If fewer than 5 proposals were received, leave remaining cells blank.)</t>
  </si>
  <si>
    <r>
      <t xml:space="preserve">3. On the </t>
    </r>
    <r>
      <rPr>
        <i/>
        <sz val="11"/>
        <color theme="1"/>
        <rFont val="Calibri"/>
        <family val="2"/>
        <scheme val="minor"/>
      </rPr>
      <t>Rubric</t>
    </r>
    <r>
      <rPr>
        <sz val="11"/>
        <color theme="1"/>
        <rFont val="Calibri"/>
        <family val="2"/>
        <scheme val="minor"/>
      </rPr>
      <t xml:space="preserve"> tab, fill out the green cells using information published in the RFP:
</t>
    </r>
    <r>
      <rPr>
        <b/>
        <sz val="11"/>
        <color theme="1"/>
        <rFont val="Calibri"/>
        <family val="2"/>
        <scheme val="minor"/>
      </rPr>
      <t xml:space="preserve">REQUIRED: </t>
    </r>
    <r>
      <rPr>
        <sz val="11"/>
        <color theme="1"/>
        <rFont val="Calibri"/>
        <family val="2"/>
        <scheme val="minor"/>
      </rPr>
      <t xml:space="preserve">
-EVALUATION CRITERIA - WEIGHTS (column c): Based on importance, list the weights of criteria that proposals will be evaluated against.  Total should add up to 100%. 
</t>
    </r>
    <r>
      <rPr>
        <b/>
        <sz val="11"/>
        <color theme="1"/>
        <rFont val="Calibri"/>
        <family val="2"/>
        <scheme val="minor"/>
      </rPr>
      <t>OPTIONAL - WITH INPUT FROM THE DEPARMENT LEAD:</t>
    </r>
    <r>
      <rPr>
        <sz val="11"/>
        <color theme="1"/>
        <rFont val="Calibri"/>
        <family val="2"/>
        <scheme val="minor"/>
      </rPr>
      <t xml:space="preserve">
-EVALUATION CRITERIA - ADDITIONAL INFORMATION (column D): Provide additional information to assist evaluators, such as a description of what is being evaluated and where this information can be found in the RFP. 
-ADDITIONAL GUIDANCE FOR EVALUATING CRITERIA (colums G:J): Help to standardize evaluators' scores by defining what poor, fair, good, and excellent looks like for all criteria. </t>
    </r>
  </si>
  <si>
    <r>
      <t xml:space="preserve">5. Create a copy of this file for each evaluator that includes just the </t>
    </r>
    <r>
      <rPr>
        <i/>
        <sz val="11"/>
        <color theme="1"/>
        <rFont val="Calibri"/>
        <family val="2"/>
        <scheme val="minor"/>
      </rPr>
      <t>Instructions</t>
    </r>
    <r>
      <rPr>
        <sz val="11"/>
        <color theme="1"/>
        <rFont val="Calibri"/>
        <family val="2"/>
        <scheme val="minor"/>
      </rPr>
      <t xml:space="preserve">, </t>
    </r>
    <r>
      <rPr>
        <i/>
        <sz val="11"/>
        <color theme="1"/>
        <rFont val="Calibri"/>
        <family val="2"/>
        <scheme val="minor"/>
      </rPr>
      <t>Rubric,</t>
    </r>
    <r>
      <rPr>
        <sz val="11"/>
        <color theme="1"/>
        <rFont val="Calibri"/>
        <family val="2"/>
        <scheme val="minor"/>
      </rPr>
      <t xml:space="preserve"> and </t>
    </r>
    <r>
      <rPr>
        <i/>
        <sz val="11"/>
        <color theme="1"/>
        <rFont val="Calibri"/>
        <family val="2"/>
        <scheme val="minor"/>
      </rPr>
      <t xml:space="preserve">Individual Draft Scoresheet </t>
    </r>
    <r>
      <rPr>
        <sz val="11"/>
        <color theme="1"/>
        <rFont val="Calibri"/>
        <family val="2"/>
        <scheme val="minor"/>
      </rPr>
      <t xml:space="preserve">tabs (not the </t>
    </r>
    <r>
      <rPr>
        <i/>
        <sz val="11"/>
        <color theme="1"/>
        <rFont val="Calibri"/>
        <family val="2"/>
        <scheme val="minor"/>
      </rPr>
      <t>Group Scoresheet</t>
    </r>
    <r>
      <rPr>
        <sz val="11"/>
        <color theme="1"/>
        <rFont val="Calibri"/>
        <family val="2"/>
        <scheme val="minor"/>
      </rPr>
      <t xml:space="preserve">). Share with each evaluator to complete prior to the evaluation.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</si>
</sst>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sz val="8"/>
      <name val="Calibri"/>
      <family val="2"/>
      <scheme val="minor"/>
    </font>
    <font>
      <sz val="11"/>
      <name val="Calibri"/>
      <family val="2"/>
      <scheme val="minor"/>
    </font>
    <font>
      <b/>
      <sz val="11"/>
      <name val="Calibri"/>
      <family val="2"/>
      <scheme val="minor"/>
    </font>
    <font>
      <b/>
      <i/>
      <sz val="11"/>
      <color rgb="FFFF0000"/>
      <name val="Calibri"/>
      <family val="2"/>
      <scheme val="minor"/>
    </font>
    <font>
      <sz val="8"/>
      <color theme="1"/>
      <name val="Calibri"/>
      <family val="2"/>
      <scheme val="minor"/>
    </font>
    <font>
      <i/>
      <sz val="11"/>
      <color theme="1"/>
      <name val="Calibri"/>
      <family val="2"/>
      <scheme val="minor"/>
    </font>
    <font>
      <b/>
      <i/>
      <sz val="9"/>
      <color theme="0"/>
      <name val="Calibri"/>
      <family val="2"/>
      <scheme val="minor"/>
    </font>
    <font>
      <i/>
      <sz val="9"/>
      <color theme="1"/>
      <name val="Calibri"/>
      <family val="2"/>
      <scheme val="minor"/>
    </font>
    <font>
      <b/>
      <i/>
      <sz val="9"/>
      <color theme="1"/>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2" tint="-0.249977111117893"/>
        <bgColor indexed="64"/>
      </patternFill>
    </fill>
    <fill>
      <patternFill patternType="solid">
        <fgColor theme="4" tint="0.59999389629810485"/>
        <bgColor indexed="64"/>
      </patternFill>
    </fill>
  </fills>
  <borders count="5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5">
    <xf numFmtId="0" fontId="0" fillId="0" borderId="0" xfId="0"/>
    <xf numFmtId="0" fontId="0" fillId="0" borderId="0" xfId="0" applyAlignment="1">
      <alignment horizontal="center"/>
    </xf>
    <xf numFmtId="9" fontId="2" fillId="0" borderId="20" xfId="1" applyFont="1" applyBorder="1" applyAlignment="1">
      <alignment horizontal="center"/>
    </xf>
    <xf numFmtId="9" fontId="2" fillId="0" borderId="17" xfId="1" applyFont="1" applyBorder="1" applyAlignment="1">
      <alignment horizontal="center"/>
    </xf>
    <xf numFmtId="9" fontId="0" fillId="0" borderId="5" xfId="1" applyFont="1" applyBorder="1" applyAlignment="1">
      <alignment horizontal="center"/>
    </xf>
    <xf numFmtId="9" fontId="0" fillId="0" borderId="6" xfId="1" applyFont="1" applyBorder="1" applyAlignment="1">
      <alignment horizontal="center"/>
    </xf>
    <xf numFmtId="9" fontId="0" fillId="0" borderId="1" xfId="1" applyFont="1" applyBorder="1" applyAlignment="1">
      <alignment horizontal="center"/>
    </xf>
    <xf numFmtId="9" fontId="0" fillId="0" borderId="13" xfId="1" applyFont="1" applyBorder="1" applyAlignment="1">
      <alignment horizontal="center"/>
    </xf>
    <xf numFmtId="9" fontId="0" fillId="0" borderId="18" xfId="1" applyFont="1" applyBorder="1" applyAlignment="1">
      <alignment horizontal="center"/>
    </xf>
    <xf numFmtId="9" fontId="0" fillId="0" borderId="19" xfId="1" applyFont="1" applyBorder="1" applyAlignment="1">
      <alignment horizontal="center"/>
    </xf>
    <xf numFmtId="0" fontId="0" fillId="4" borderId="1" xfId="0" applyFill="1" applyBorder="1" applyAlignment="1">
      <alignment horizontal="center" vertical="center"/>
    </xf>
    <xf numFmtId="0" fontId="0" fillId="4" borderId="13"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0" borderId="12" xfId="0" applyBorder="1" applyAlignment="1">
      <alignment vertical="center"/>
    </xf>
    <xf numFmtId="0" fontId="0" fillId="0" borderId="7" xfId="0" applyBorder="1" applyAlignment="1">
      <alignment vertical="center"/>
    </xf>
    <xf numFmtId="2" fontId="2" fillId="2" borderId="21" xfId="0" applyNumberFormat="1" applyFont="1" applyFill="1" applyBorder="1" applyAlignment="1">
      <alignment vertical="center"/>
    </xf>
    <xf numFmtId="0" fontId="2" fillId="2" borderId="21" xfId="0" applyFont="1" applyFill="1" applyBorder="1"/>
    <xf numFmtId="2" fontId="2" fillId="2" borderId="23" xfId="0" applyNumberFormat="1" applyFont="1" applyFill="1" applyBorder="1" applyAlignment="1">
      <alignment vertical="center"/>
    </xf>
    <xf numFmtId="2" fontId="2" fillId="0" borderId="26" xfId="0" applyNumberFormat="1" applyFont="1" applyBorder="1" applyAlignment="1">
      <alignment vertical="center"/>
    </xf>
    <xf numFmtId="2" fontId="2" fillId="0" borderId="28" xfId="0" applyNumberFormat="1" applyFont="1" applyBorder="1" applyAlignment="1">
      <alignment vertical="center"/>
    </xf>
    <xf numFmtId="0" fontId="2" fillId="0" borderId="16" xfId="0" applyFont="1" applyBorder="1" applyAlignment="1">
      <alignment vertical="center"/>
    </xf>
    <xf numFmtId="9" fontId="0" fillId="6" borderId="3" xfId="0" applyNumberFormat="1" applyFill="1" applyBorder="1" applyAlignment="1">
      <alignment horizontal="center" vertical="center"/>
    </xf>
    <xf numFmtId="9" fontId="0" fillId="6" borderId="1" xfId="0" applyNumberFormat="1" applyFill="1" applyBorder="1" applyAlignment="1">
      <alignment horizontal="center" vertical="center"/>
    </xf>
    <xf numFmtId="9" fontId="0" fillId="6" borderId="8" xfId="0" applyNumberFormat="1" applyFill="1" applyBorder="1" applyAlignment="1">
      <alignment horizontal="center" vertical="center"/>
    </xf>
    <xf numFmtId="2" fontId="2" fillId="2" borderId="2" xfId="0" applyNumberFormat="1" applyFont="1" applyFill="1" applyBorder="1" applyAlignment="1">
      <alignment horizontal="center"/>
    </xf>
    <xf numFmtId="9" fontId="2" fillId="0" borderId="17" xfId="0" applyNumberFormat="1" applyFont="1" applyBorder="1" applyAlignment="1">
      <alignment horizontal="center" vertical="center"/>
    </xf>
    <xf numFmtId="0" fontId="0" fillId="0" borderId="29" xfId="0" applyBorder="1" applyAlignment="1">
      <alignment wrapText="1"/>
    </xf>
    <xf numFmtId="2" fontId="0" fillId="0" borderId="25" xfId="0" applyNumberFormat="1" applyBorder="1" applyAlignment="1">
      <alignment horizontal="left" vertical="center" wrapText="1"/>
    </xf>
    <xf numFmtId="2" fontId="0" fillId="0" borderId="25" xfId="0" applyNumberFormat="1" applyBorder="1" applyAlignment="1">
      <alignment vertical="center" wrapText="1"/>
    </xf>
    <xf numFmtId="2" fontId="0" fillId="0" borderId="27" xfId="0" applyNumberFormat="1" applyBorder="1" applyAlignment="1">
      <alignment horizontal="left" vertical="center" wrapText="1"/>
    </xf>
    <xf numFmtId="2" fontId="5" fillId="2" borderId="16" xfId="0" applyNumberFormat="1" applyFont="1" applyFill="1" applyBorder="1" applyAlignment="1">
      <alignment vertical="center"/>
    </xf>
    <xf numFmtId="2" fontId="5" fillId="2" borderId="17" xfId="0" applyNumberFormat="1" applyFont="1" applyFill="1" applyBorder="1" applyAlignment="1">
      <alignment vertical="center"/>
    </xf>
    <xf numFmtId="2" fontId="6" fillId="0" borderId="12" xfId="0" applyNumberFormat="1" applyFont="1" applyBorder="1" applyAlignment="1">
      <alignment horizontal="left" vertical="center"/>
    </xf>
    <xf numFmtId="2" fontId="6" fillId="0" borderId="12" xfId="0" applyNumberFormat="1" applyFont="1" applyBorder="1" applyAlignment="1">
      <alignment vertical="center"/>
    </xf>
    <xf numFmtId="2" fontId="6" fillId="0" borderId="7" xfId="0" applyNumberFormat="1" applyFont="1" applyBorder="1" applyAlignment="1">
      <alignment horizontal="left" vertical="center"/>
    </xf>
    <xf numFmtId="2" fontId="5" fillId="0" borderId="11" xfId="0" applyNumberFormat="1" applyFont="1" applyBorder="1" applyAlignment="1">
      <alignment horizontal="left" vertical="center"/>
    </xf>
    <xf numFmtId="2" fontId="5" fillId="0" borderId="13" xfId="0" applyNumberFormat="1" applyFont="1" applyBorder="1" applyAlignment="1">
      <alignment horizontal="left" vertical="center"/>
    </xf>
    <xf numFmtId="2" fontId="5" fillId="0" borderId="13" xfId="0" applyNumberFormat="1" applyFont="1" applyBorder="1" applyAlignment="1">
      <alignment vertical="center"/>
    </xf>
    <xf numFmtId="2" fontId="5" fillId="0" borderId="9" xfId="0" applyNumberFormat="1" applyFont="1" applyBorder="1" applyAlignment="1">
      <alignment horizontal="left" vertical="center"/>
    </xf>
    <xf numFmtId="0" fontId="6" fillId="0" borderId="10" xfId="0" applyFont="1" applyBorder="1" applyAlignment="1">
      <alignment vertical="center"/>
    </xf>
    <xf numFmtId="0" fontId="2" fillId="8" borderId="2" xfId="0" applyFont="1" applyFill="1" applyBorder="1" applyAlignment="1">
      <alignment horizontal="center"/>
    </xf>
    <xf numFmtId="0" fontId="2" fillId="0" borderId="0" xfId="0" applyFont="1" applyAlignment="1">
      <alignment horizontal="left"/>
    </xf>
    <xf numFmtId="2" fontId="8" fillId="0" borderId="0" xfId="0" applyNumberFormat="1" applyFont="1" applyAlignment="1">
      <alignment horizontal="left" vertical="center" wrapText="1"/>
    </xf>
    <xf numFmtId="2" fontId="9" fillId="0" borderId="0" xfId="0" applyNumberFormat="1" applyFont="1" applyAlignment="1">
      <alignment vertical="center"/>
    </xf>
    <xf numFmtId="0" fontId="8" fillId="0" borderId="0" xfId="0" applyFont="1"/>
    <xf numFmtId="2" fontId="2" fillId="0" borderId="31" xfId="0" applyNumberFormat="1" applyFont="1" applyBorder="1" applyAlignment="1">
      <alignment vertical="center"/>
    </xf>
    <xf numFmtId="0" fontId="0" fillId="0" borderId="39" xfId="0" applyBorder="1"/>
    <xf numFmtId="0" fontId="0" fillId="0" borderId="39" xfId="0" applyBorder="1" applyAlignment="1">
      <alignment horizontal="center"/>
    </xf>
    <xf numFmtId="0" fontId="4" fillId="0" borderId="0" xfId="0" applyFont="1"/>
    <xf numFmtId="0" fontId="3" fillId="9" borderId="14" xfId="0" applyFont="1" applyFill="1" applyBorder="1"/>
    <xf numFmtId="0" fontId="2" fillId="0" borderId="0" xfId="0" applyFont="1"/>
    <xf numFmtId="0" fontId="9" fillId="0" borderId="0" xfId="0" applyFont="1"/>
    <xf numFmtId="0" fontId="0" fillId="5" borderId="3"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0" borderId="30" xfId="0" applyBorder="1"/>
    <xf numFmtId="0" fontId="8" fillId="0" borderId="30" xfId="0" applyFont="1" applyBorder="1" applyAlignment="1">
      <alignment horizontal="center" vertical="center"/>
    </xf>
    <xf numFmtId="0" fontId="0" fillId="0" borderId="31" xfId="0" applyBorder="1"/>
    <xf numFmtId="0" fontId="0" fillId="0" borderId="29" xfId="0" applyBorder="1" applyAlignment="1">
      <alignment vertical="top" wrapText="1"/>
    </xf>
    <xf numFmtId="0" fontId="0" fillId="0" borderId="42" xfId="0" applyBorder="1"/>
    <xf numFmtId="9" fontId="2" fillId="0" borderId="0" xfId="1" applyFont="1" applyBorder="1" applyAlignment="1">
      <alignment horizontal="center"/>
    </xf>
    <xf numFmtId="0" fontId="9" fillId="10" borderId="14" xfId="0" applyFont="1" applyFill="1" applyBorder="1" applyAlignment="1">
      <alignment horizontal="center"/>
    </xf>
    <xf numFmtId="9" fontId="0" fillId="0" borderId="0" xfId="0" applyNumberFormat="1"/>
    <xf numFmtId="0" fontId="12" fillId="0" borderId="36" xfId="0" applyFont="1" applyBorder="1" applyAlignment="1">
      <alignment vertical="center"/>
    </xf>
    <xf numFmtId="0" fontId="0" fillId="11" borderId="0" xfId="0" applyFill="1"/>
    <xf numFmtId="0" fontId="0" fillId="11" borderId="0" xfId="0" applyFill="1" applyAlignment="1">
      <alignment vertical="top" wrapText="1"/>
    </xf>
    <xf numFmtId="0" fontId="2" fillId="11" borderId="0" xfId="0" applyFont="1" applyFill="1"/>
    <xf numFmtId="0" fontId="2" fillId="4" borderId="33" xfId="0" applyFont="1" applyFill="1" applyBorder="1" applyAlignment="1">
      <alignment vertical="top"/>
    </xf>
    <xf numFmtId="0" fontId="2" fillId="4" borderId="34" xfId="0" applyFont="1" applyFill="1" applyBorder="1" applyAlignment="1">
      <alignment vertical="top" wrapText="1"/>
    </xf>
    <xf numFmtId="0" fontId="0" fillId="4" borderId="34" xfId="0" applyFill="1" applyBorder="1"/>
    <xf numFmtId="0" fontId="0" fillId="4" borderId="35" xfId="0" applyFill="1" applyBorder="1"/>
    <xf numFmtId="0" fontId="2" fillId="4" borderId="24" xfId="0" applyFont="1" applyFill="1" applyBorder="1"/>
    <xf numFmtId="0" fontId="0" fillId="4" borderId="42" xfId="0" applyFill="1" applyBorder="1"/>
    <xf numFmtId="0" fontId="2" fillId="4" borderId="36" xfId="0" applyFont="1" applyFill="1" applyBorder="1"/>
    <xf numFmtId="0" fontId="0" fillId="4" borderId="37" xfId="0" applyFill="1" applyBorder="1" applyAlignment="1">
      <alignment vertical="top" wrapText="1"/>
    </xf>
    <xf numFmtId="0" fontId="0" fillId="4" borderId="37" xfId="0" applyFill="1" applyBorder="1"/>
    <xf numFmtId="0" fontId="0" fillId="4" borderId="38" xfId="0" applyFill="1" applyBorder="1"/>
    <xf numFmtId="0" fontId="2" fillId="6" borderId="33" xfId="0" applyFont="1" applyFill="1" applyBorder="1"/>
    <xf numFmtId="0" fontId="2" fillId="6" borderId="34" xfId="0" applyFont="1" applyFill="1" applyBorder="1" applyAlignment="1">
      <alignment vertical="top" wrapText="1"/>
    </xf>
    <xf numFmtId="0" fontId="0" fillId="6" borderId="34" xfId="0" applyFill="1" applyBorder="1"/>
    <xf numFmtId="0" fontId="0" fillId="6" borderId="35" xfId="0" applyFill="1" applyBorder="1"/>
    <xf numFmtId="0" fontId="2" fillId="6" borderId="24" xfId="0" applyFont="1" applyFill="1" applyBorder="1"/>
    <xf numFmtId="0" fontId="0" fillId="6" borderId="42" xfId="0" applyFill="1" applyBorder="1"/>
    <xf numFmtId="0" fontId="2" fillId="6" borderId="36" xfId="0" applyFont="1" applyFill="1" applyBorder="1"/>
    <xf numFmtId="0" fontId="0" fillId="6" borderId="37" xfId="0" applyFill="1" applyBorder="1" applyAlignment="1">
      <alignment vertical="top" wrapText="1"/>
    </xf>
    <xf numFmtId="0" fontId="0" fillId="6" borderId="37" xfId="0" applyFill="1" applyBorder="1"/>
    <xf numFmtId="0" fontId="0" fillId="6" borderId="38" xfId="0" applyFill="1" applyBorder="1"/>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xf>
    <xf numFmtId="0" fontId="2" fillId="2" borderId="23" xfId="0" applyFont="1" applyFill="1" applyBorder="1" applyAlignment="1">
      <alignment horizontal="left"/>
    </xf>
    <xf numFmtId="0" fontId="0" fillId="0" borderId="31" xfId="0"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8" fillId="0" borderId="0" xfId="0" applyFont="1" applyAlignment="1">
      <alignment horizontal="left"/>
    </xf>
    <xf numFmtId="0" fontId="0" fillId="0" borderId="7"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11" fillId="4" borderId="43" xfId="0" applyFont="1" applyFill="1" applyBorder="1" applyAlignment="1">
      <alignment horizontal="left" vertical="top" wrapText="1"/>
    </xf>
    <xf numFmtId="49" fontId="11" fillId="4" borderId="43" xfId="0" applyNumberFormat="1" applyFont="1" applyFill="1" applyBorder="1" applyAlignment="1">
      <alignment horizontal="left" vertical="top" wrapText="1"/>
    </xf>
    <xf numFmtId="0" fontId="11" fillId="4" borderId="44" xfId="0" applyFont="1" applyFill="1" applyBorder="1" applyAlignment="1">
      <alignment horizontal="left" vertical="top" wrapText="1"/>
    </xf>
    <xf numFmtId="0" fontId="0" fillId="0" borderId="4" xfId="0" applyBorder="1" applyAlignment="1">
      <alignment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45" xfId="0" applyFill="1" applyBorder="1" applyAlignment="1">
      <alignment horizontal="center" vertical="center"/>
    </xf>
    <xf numFmtId="0" fontId="2" fillId="3" borderId="14" xfId="0" applyFont="1" applyFill="1" applyBorder="1" applyAlignment="1">
      <alignment horizontal="center"/>
    </xf>
    <xf numFmtId="9" fontId="0" fillId="5" borderId="11" xfId="0" applyNumberFormat="1" applyFill="1" applyBorder="1" applyAlignment="1">
      <alignment horizontal="center" vertical="center" wrapText="1"/>
    </xf>
    <xf numFmtId="9" fontId="0" fillId="5" borderId="13" xfId="0" applyNumberFormat="1" applyFill="1" applyBorder="1" applyAlignment="1">
      <alignment horizontal="center" vertical="center" wrapText="1"/>
    </xf>
    <xf numFmtId="9" fontId="0" fillId="5" borderId="9" xfId="0" applyNumberFormat="1" applyFill="1" applyBorder="1" applyAlignment="1">
      <alignment horizontal="center" vertical="center" wrapText="1"/>
    </xf>
    <xf numFmtId="0" fontId="0" fillId="0" borderId="24" xfId="0" applyBorder="1" applyAlignment="1">
      <alignment vertical="top" wrapText="1"/>
    </xf>
    <xf numFmtId="0" fontId="2" fillId="2" borderId="22" xfId="0" applyFont="1" applyFill="1" applyBorder="1" applyAlignment="1">
      <alignment horizontal="center"/>
    </xf>
    <xf numFmtId="0" fontId="13" fillId="9" borderId="14" xfId="0" applyFont="1" applyFill="1" applyBorder="1" applyAlignment="1">
      <alignment horizontal="center" wrapText="1"/>
    </xf>
    <xf numFmtId="9" fontId="14" fillId="0" borderId="45" xfId="1" applyFont="1" applyBorder="1" applyAlignment="1">
      <alignment horizontal="center" vertical="center"/>
    </xf>
    <xf numFmtId="9" fontId="14" fillId="0" borderId="46" xfId="1" applyFont="1" applyBorder="1" applyAlignment="1">
      <alignment horizontal="center" vertical="center"/>
    </xf>
    <xf numFmtId="9" fontId="14" fillId="0" borderId="47" xfId="1" applyFont="1" applyBorder="1" applyAlignment="1">
      <alignment horizontal="center"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2" fillId="0" borderId="48" xfId="0" applyFont="1" applyBorder="1"/>
    <xf numFmtId="0" fontId="0" fillId="0" borderId="49" xfId="0"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2" fillId="0" borderId="21" xfId="0" applyFont="1" applyBorder="1"/>
    <xf numFmtId="9" fontId="8" fillId="0" borderId="0" xfId="0" applyNumberFormat="1" applyFont="1"/>
    <xf numFmtId="0" fontId="8" fillId="0" borderId="39" xfId="0" applyFont="1" applyBorder="1"/>
    <xf numFmtId="0" fontId="9" fillId="8" borderId="2" xfId="0" applyFont="1" applyFill="1" applyBorder="1" applyAlignment="1">
      <alignment horizontal="center"/>
    </xf>
    <xf numFmtId="0" fontId="8" fillId="0" borderId="10" xfId="0" applyFont="1" applyBorder="1"/>
    <xf numFmtId="0" fontId="8" fillId="0" borderId="12" xfId="0" applyFont="1" applyBorder="1"/>
    <xf numFmtId="0" fontId="8" fillId="0" borderId="7" xfId="0" applyFont="1" applyBorder="1"/>
    <xf numFmtId="0" fontId="8" fillId="0" borderId="0" xfId="0" applyFont="1" applyAlignment="1">
      <alignment horizontal="center"/>
    </xf>
    <xf numFmtId="0" fontId="2" fillId="0" borderId="50" xfId="0" applyFont="1" applyBorder="1"/>
    <xf numFmtId="9" fontId="15" fillId="0" borderId="51" xfId="0" applyNumberFormat="1" applyFont="1" applyBorder="1" applyAlignment="1">
      <alignment horizontal="center"/>
    </xf>
    <xf numFmtId="9" fontId="2" fillId="0" borderId="52" xfId="1" applyFont="1" applyBorder="1" applyAlignment="1">
      <alignment horizontal="center"/>
    </xf>
    <xf numFmtId="9" fontId="2" fillId="0" borderId="53" xfId="1" applyFont="1" applyBorder="1" applyAlignment="1">
      <alignment horizontal="center"/>
    </xf>
    <xf numFmtId="0" fontId="2" fillId="0" borderId="27" xfId="0" applyFont="1" applyBorder="1"/>
    <xf numFmtId="9" fontId="15" fillId="0" borderId="54" xfId="0" applyNumberFormat="1" applyFont="1" applyBorder="1" applyAlignment="1">
      <alignment horizontal="center"/>
    </xf>
    <xf numFmtId="1" fontId="2" fillId="0" borderId="8" xfId="1" applyNumberFormat="1" applyFont="1" applyBorder="1" applyAlignment="1">
      <alignment horizontal="center"/>
    </xf>
    <xf numFmtId="1" fontId="2" fillId="0" borderId="9" xfId="1" applyNumberFormat="1" applyFont="1" applyBorder="1" applyAlignment="1">
      <alignment horizontal="center"/>
    </xf>
    <xf numFmtId="0" fontId="0" fillId="0" borderId="24" xfId="0" applyBorder="1" applyAlignment="1">
      <alignment vertical="top" wrapText="1"/>
    </xf>
    <xf numFmtId="0" fontId="0" fillId="0" borderId="42" xfId="0" applyBorder="1" applyAlignment="1">
      <alignment vertical="top" wrapText="1"/>
    </xf>
    <xf numFmtId="0" fontId="0" fillId="0" borderId="0" xfId="0" applyBorder="1" applyAlignment="1">
      <alignment vertical="top" wrapText="1"/>
    </xf>
    <xf numFmtId="2" fontId="2" fillId="2" borderId="16" xfId="0" applyNumberFormat="1" applyFont="1" applyFill="1" applyBorder="1" applyAlignment="1">
      <alignment horizontal="center"/>
    </xf>
    <xf numFmtId="0" fontId="7" fillId="6" borderId="23"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44" xfId="0" applyFont="1" applyFill="1" applyBorder="1" applyAlignment="1">
      <alignment horizontal="center" vertical="center"/>
    </xf>
    <xf numFmtId="2" fontId="2" fillId="2" borderId="20" xfId="0" applyNumberFormat="1" applyFont="1" applyFill="1" applyBorder="1" applyAlignment="1">
      <alignment horizontal="center"/>
    </xf>
    <xf numFmtId="2" fontId="2" fillId="2" borderId="17" xfId="0" applyNumberFormat="1" applyFont="1" applyFill="1" applyBorder="1" applyAlignment="1">
      <alignment horizontal="center"/>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40" xfId="0" applyBorder="1" applyAlignment="1">
      <alignment vertical="top" wrapText="1"/>
    </xf>
    <xf numFmtId="0" fontId="0" fillId="0" borderId="32" xfId="0" applyBorder="1" applyAlignment="1">
      <alignment vertical="top" wrapText="1"/>
    </xf>
    <xf numFmtId="0" fontId="0" fillId="0" borderId="41"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24" xfId="0" applyBorder="1" applyAlignment="1">
      <alignment vertical="top" wrapText="1"/>
    </xf>
    <xf numFmtId="0" fontId="0" fillId="0" borderId="0" xfId="0" applyAlignment="1">
      <alignment vertical="top" wrapText="1"/>
    </xf>
    <xf numFmtId="0" fontId="0" fillId="0" borderId="42" xfId="0" applyBorder="1" applyAlignment="1">
      <alignment vertical="top" wrapText="1"/>
    </xf>
    <xf numFmtId="0" fontId="10" fillId="0" borderId="34" xfId="0" applyFont="1" applyBorder="1" applyAlignment="1">
      <alignment horizontal="center" vertical="top" wrapText="1"/>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2" fillId="2" borderId="2" xfId="0" applyFont="1" applyFill="1" applyBorder="1"/>
    <xf numFmtId="0" fontId="2" fillId="2" borderId="14" xfId="0" applyFont="1" applyFill="1" applyBorder="1"/>
    <xf numFmtId="0" fontId="2" fillId="7" borderId="35" xfId="0" applyFont="1" applyFill="1" applyBorder="1"/>
    <xf numFmtId="0" fontId="2" fillId="7" borderId="38" xfId="0" applyFont="1" applyFill="1" applyBorder="1"/>
    <xf numFmtId="0" fontId="9" fillId="7" borderId="14" xfId="0" applyFont="1" applyFill="1" applyBorder="1"/>
    <xf numFmtId="0" fontId="9" fillId="7" borderId="15" xfId="0" applyFont="1" applyFill="1" applyBorder="1"/>
    <xf numFmtId="0" fontId="9" fillId="7" borderId="21" xfId="0" applyFont="1" applyFill="1" applyBorder="1" applyAlignment="1">
      <alignment horizontal="center"/>
    </xf>
    <xf numFmtId="0" fontId="9" fillId="7" borderId="22" xfId="0" applyFont="1" applyFill="1" applyBorder="1" applyAlignment="1">
      <alignment horizontal="center"/>
    </xf>
    <xf numFmtId="0" fontId="9" fillId="7" borderId="23" xfId="0" applyFont="1" applyFill="1" applyBorder="1" applyAlignment="1">
      <alignment horizontal="center"/>
    </xf>
    <xf numFmtId="0" fontId="3" fillId="9" borderId="21" xfId="0" applyFont="1" applyFill="1" applyBorder="1" applyAlignment="1">
      <alignment horizontal="center"/>
    </xf>
    <xf numFmtId="0" fontId="3" fillId="9" borderId="22" xfId="0" applyFont="1" applyFill="1" applyBorder="1" applyAlignment="1">
      <alignment horizontal="center"/>
    </xf>
    <xf numFmtId="0" fontId="3" fillId="9" borderId="23" xfId="0" applyFont="1" applyFill="1" applyBorder="1" applyAlignment="1">
      <alignment horizontal="center"/>
    </xf>
    <xf numFmtId="0" fontId="2" fillId="7" borderId="33" xfId="0" applyFont="1" applyFill="1" applyBorder="1"/>
    <xf numFmtId="0" fontId="2" fillId="7" borderId="36" xfId="0" applyFont="1" applyFill="1" applyBorder="1"/>
    <xf numFmtId="0" fontId="2" fillId="7" borderId="21" xfId="0" applyFont="1" applyFill="1" applyBorder="1" applyAlignment="1">
      <alignment horizontal="center"/>
    </xf>
    <xf numFmtId="0" fontId="2" fillId="7" borderId="22" xfId="0" applyFont="1" applyFill="1" applyBorder="1" applyAlignment="1">
      <alignment horizontal="center"/>
    </xf>
    <xf numFmtId="0" fontId="2" fillId="7" borderId="23" xfId="0" applyFont="1" applyFill="1" applyBorder="1" applyAlignment="1">
      <alignment horizontal="center"/>
    </xf>
    <xf numFmtId="0" fontId="8" fillId="6" borderId="3" xfId="0" applyFont="1" applyFill="1" applyBorder="1" applyAlignment="1">
      <alignment horizontal="center"/>
    </xf>
    <xf numFmtId="0" fontId="8" fillId="6" borderId="11" xfId="0" applyFont="1" applyFill="1" applyBorder="1" applyAlignment="1">
      <alignment horizontal="center"/>
    </xf>
    <xf numFmtId="0" fontId="8" fillId="6" borderId="1" xfId="0" applyFont="1" applyFill="1" applyBorder="1" applyAlignment="1">
      <alignment horizontal="center"/>
    </xf>
    <xf numFmtId="0" fontId="8" fillId="6" borderId="13" xfId="0" applyFont="1" applyFill="1" applyBorder="1" applyAlignment="1">
      <alignment horizontal="center"/>
    </xf>
    <xf numFmtId="0" fontId="8" fillId="6" borderId="8" xfId="0" applyFont="1" applyFill="1" applyBorder="1" applyAlignment="1">
      <alignment horizontal="center"/>
    </xf>
    <xf numFmtId="0" fontId="8" fillId="6" borderId="9"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8E3C7-45F3-4473-9A02-E9E6938364F4}">
  <sheetPr>
    <tabColor theme="8" tint="0.39997558519241921"/>
  </sheetPr>
  <dimension ref="B2:J26"/>
  <sheetViews>
    <sheetView showGridLines="0" zoomScale="80" zoomScaleNormal="80" workbookViewId="0"/>
  </sheetViews>
  <sheetFormatPr defaultRowHeight="15" x14ac:dyDescent="0.25"/>
  <cols>
    <col min="1" max="1" width="3.7109375" style="68" customWidth="1"/>
    <col min="2" max="2" width="3.7109375" style="70" customWidth="1"/>
    <col min="3" max="3" width="85.7109375" style="69" customWidth="1"/>
    <col min="4" max="8" width="15.7109375" style="68" customWidth="1"/>
    <col min="9" max="9" width="9.140625" style="68"/>
    <col min="10" max="10" width="3.7109375" style="68" customWidth="1"/>
    <col min="11" max="16384" width="9.140625" style="68"/>
  </cols>
  <sheetData>
    <row r="2" spans="2:10" x14ac:dyDescent="0.25">
      <c r="B2" s="81" t="s">
        <v>48</v>
      </c>
      <c r="C2" s="82"/>
      <c r="D2" s="83"/>
      <c r="E2" s="83"/>
      <c r="F2" s="83"/>
      <c r="G2" s="83"/>
      <c r="H2" s="83"/>
      <c r="I2" s="83"/>
      <c r="J2" s="84"/>
    </row>
    <row r="3" spans="2:10" x14ac:dyDescent="0.25">
      <c r="B3" s="85"/>
      <c r="C3" s="153" t="s">
        <v>59</v>
      </c>
      <c r="D3" s="154"/>
      <c r="E3" s="154"/>
      <c r="F3" s="154"/>
      <c r="G3" s="154"/>
      <c r="H3" s="154"/>
      <c r="I3" s="155"/>
      <c r="J3" s="86"/>
    </row>
    <row r="4" spans="2:10" x14ac:dyDescent="0.25">
      <c r="B4" s="85"/>
      <c r="C4" s="114"/>
      <c r="D4" s="146" t="s">
        <v>0</v>
      </c>
      <c r="E4" s="151" t="s">
        <v>1</v>
      </c>
      <c r="F4" s="151" t="s">
        <v>2</v>
      </c>
      <c r="G4" s="151" t="s">
        <v>3</v>
      </c>
      <c r="H4" s="152" t="s">
        <v>4</v>
      </c>
      <c r="I4" s="63"/>
      <c r="J4" s="86"/>
    </row>
    <row r="5" spans="2:10" x14ac:dyDescent="0.25">
      <c r="B5" s="85"/>
      <c r="C5" s="114"/>
      <c r="D5" s="148" t="s">
        <v>54</v>
      </c>
      <c r="E5" s="149" t="s">
        <v>54</v>
      </c>
      <c r="F5" s="149" t="s">
        <v>54</v>
      </c>
      <c r="G5" s="149" t="s">
        <v>54</v>
      </c>
      <c r="H5" s="150" t="s">
        <v>54</v>
      </c>
      <c r="I5" s="63"/>
      <c r="J5" s="86"/>
    </row>
    <row r="6" spans="2:10" x14ac:dyDescent="0.25">
      <c r="B6" s="85"/>
      <c r="C6" s="62"/>
      <c r="D6" s="59"/>
      <c r="E6" s="59"/>
      <c r="F6" s="59"/>
      <c r="G6" s="59"/>
      <c r="H6" s="59"/>
      <c r="I6" s="61"/>
      <c r="J6" s="86"/>
    </row>
    <row r="7" spans="2:10" ht="30" customHeight="1" x14ac:dyDescent="0.25">
      <c r="B7" s="85"/>
      <c r="C7" s="156" t="s">
        <v>58</v>
      </c>
      <c r="D7" s="157"/>
      <c r="E7" s="157"/>
      <c r="F7" s="157"/>
      <c r="G7" s="157"/>
      <c r="H7" s="157"/>
      <c r="I7" s="158"/>
      <c r="J7" s="86"/>
    </row>
    <row r="8" spans="2:10" ht="15" customHeight="1" x14ac:dyDescent="0.25">
      <c r="B8" s="85"/>
      <c r="C8" s="143"/>
      <c r="D8" s="25" t="s">
        <v>56</v>
      </c>
      <c r="E8" s="147" t="s">
        <v>57</v>
      </c>
      <c r="F8" s="145"/>
      <c r="G8" s="145"/>
      <c r="H8" s="145"/>
      <c r="I8" s="144"/>
      <c r="J8" s="86"/>
    </row>
    <row r="9" spans="2:10" ht="15" customHeight="1" x14ac:dyDescent="0.25">
      <c r="B9" s="85"/>
      <c r="C9" s="143"/>
      <c r="D9" s="145"/>
      <c r="E9" s="145"/>
      <c r="F9" s="145"/>
      <c r="G9" s="145"/>
      <c r="H9" s="145"/>
      <c r="I9" s="144"/>
      <c r="J9" s="86"/>
    </row>
    <row r="10" spans="2:10" x14ac:dyDescent="0.25">
      <c r="B10" s="85"/>
      <c r="C10" s="114"/>
      <c r="D10" s="146" t="s">
        <v>5</v>
      </c>
      <c r="E10" s="151" t="s">
        <v>6</v>
      </c>
      <c r="F10" s="151" t="s">
        <v>7</v>
      </c>
      <c r="G10" s="151" t="s">
        <v>8</v>
      </c>
      <c r="H10" s="152" t="s">
        <v>9</v>
      </c>
      <c r="I10" s="63"/>
      <c r="J10" s="86"/>
    </row>
    <row r="11" spans="2:10" x14ac:dyDescent="0.25">
      <c r="B11" s="85"/>
      <c r="C11" s="114"/>
      <c r="D11" s="148" t="s">
        <v>55</v>
      </c>
      <c r="E11" s="149" t="s">
        <v>55</v>
      </c>
      <c r="F11" s="149" t="s">
        <v>55</v>
      </c>
      <c r="G11" s="149" t="s">
        <v>55</v>
      </c>
      <c r="H11" s="150" t="s">
        <v>55</v>
      </c>
      <c r="I11" s="63"/>
      <c r="J11" s="86"/>
    </row>
    <row r="12" spans="2:10" x14ac:dyDescent="0.25">
      <c r="B12" s="85"/>
      <c r="C12" s="62"/>
      <c r="D12" s="60"/>
      <c r="E12" s="60"/>
      <c r="F12" s="60"/>
      <c r="G12" s="60"/>
      <c r="H12" s="60"/>
      <c r="I12" s="61"/>
      <c r="J12" s="86"/>
    </row>
    <row r="13" spans="2:10" ht="105" customHeight="1" x14ac:dyDescent="0.25">
      <c r="B13" s="85"/>
      <c r="C13" s="156" t="s">
        <v>60</v>
      </c>
      <c r="D13" s="157"/>
      <c r="E13" s="157"/>
      <c r="F13" s="157"/>
      <c r="G13" s="157"/>
      <c r="H13" s="157"/>
      <c r="I13" s="158"/>
      <c r="J13" s="86"/>
    </row>
    <row r="14" spans="2:10" x14ac:dyDescent="0.25">
      <c r="B14" s="85"/>
      <c r="C14" s="162"/>
      <c r="D14" s="163"/>
      <c r="E14" s="163"/>
      <c r="F14" s="163"/>
      <c r="G14" s="163"/>
      <c r="H14" s="163"/>
      <c r="I14" s="164"/>
      <c r="J14" s="86"/>
    </row>
    <row r="15" spans="2:10" ht="30" customHeight="1" x14ac:dyDescent="0.25">
      <c r="B15" s="85"/>
      <c r="C15" s="165" t="s">
        <v>49</v>
      </c>
      <c r="D15" s="166"/>
      <c r="E15" s="166"/>
      <c r="F15" s="166"/>
      <c r="G15" s="166"/>
      <c r="H15" s="166"/>
      <c r="I15" s="167"/>
      <c r="J15" s="86"/>
    </row>
    <row r="16" spans="2:10" x14ac:dyDescent="0.25">
      <c r="B16" s="85"/>
      <c r="C16" s="162"/>
      <c r="D16" s="163"/>
      <c r="E16" s="163"/>
      <c r="F16" s="163"/>
      <c r="G16" s="163"/>
      <c r="H16" s="163"/>
      <c r="I16" s="164"/>
      <c r="J16" s="86"/>
    </row>
    <row r="17" spans="2:10" ht="30" customHeight="1" x14ac:dyDescent="0.25">
      <c r="B17" s="85"/>
      <c r="C17" s="165" t="s">
        <v>61</v>
      </c>
      <c r="D17" s="166"/>
      <c r="E17" s="166"/>
      <c r="F17" s="166"/>
      <c r="G17" s="166"/>
      <c r="H17" s="166"/>
      <c r="I17" s="167"/>
      <c r="J17" s="86"/>
    </row>
    <row r="18" spans="2:10" x14ac:dyDescent="0.25">
      <c r="B18" s="85"/>
      <c r="C18" s="162"/>
      <c r="D18" s="163"/>
      <c r="E18" s="163"/>
      <c r="F18" s="163"/>
      <c r="G18" s="163"/>
      <c r="H18" s="163"/>
      <c r="I18" s="164"/>
      <c r="J18" s="86"/>
    </row>
    <row r="19" spans="2:10" ht="30" customHeight="1" x14ac:dyDescent="0.25">
      <c r="B19" s="85"/>
      <c r="C19" s="165" t="s">
        <v>52</v>
      </c>
      <c r="D19" s="166"/>
      <c r="E19" s="166"/>
      <c r="F19" s="166"/>
      <c r="G19" s="166"/>
      <c r="H19" s="166"/>
      <c r="I19" s="167"/>
      <c r="J19" s="86"/>
    </row>
    <row r="20" spans="2:10" x14ac:dyDescent="0.25">
      <c r="B20" s="85"/>
      <c r="C20" s="159"/>
      <c r="D20" s="160"/>
      <c r="E20" s="160"/>
      <c r="F20" s="160"/>
      <c r="G20" s="160"/>
      <c r="H20" s="160"/>
      <c r="I20" s="161"/>
      <c r="J20" s="86"/>
    </row>
    <row r="21" spans="2:10" x14ac:dyDescent="0.25">
      <c r="B21" s="87"/>
      <c r="C21" s="88"/>
      <c r="D21" s="89"/>
      <c r="E21" s="89"/>
      <c r="F21" s="89"/>
      <c r="G21" s="89"/>
      <c r="H21" s="89"/>
      <c r="I21" s="89"/>
      <c r="J21" s="90"/>
    </row>
    <row r="23" spans="2:10" x14ac:dyDescent="0.25">
      <c r="B23" s="71" t="s">
        <v>10</v>
      </c>
      <c r="C23" s="72"/>
      <c r="D23" s="73"/>
      <c r="E23" s="73"/>
      <c r="F23" s="73"/>
      <c r="G23" s="73"/>
      <c r="H23" s="73"/>
      <c r="I23" s="73"/>
      <c r="J23" s="74"/>
    </row>
    <row r="24" spans="2:10" ht="30" customHeight="1" x14ac:dyDescent="0.25">
      <c r="B24" s="75"/>
      <c r="C24" s="153" t="s">
        <v>50</v>
      </c>
      <c r="D24" s="154"/>
      <c r="E24" s="154"/>
      <c r="F24" s="154"/>
      <c r="G24" s="154"/>
      <c r="H24" s="154"/>
      <c r="I24" s="155"/>
      <c r="J24" s="76"/>
    </row>
    <row r="25" spans="2:10" x14ac:dyDescent="0.25">
      <c r="B25" s="75"/>
      <c r="C25" s="159"/>
      <c r="D25" s="160"/>
      <c r="E25" s="160"/>
      <c r="F25" s="160"/>
      <c r="G25" s="160"/>
      <c r="H25" s="160"/>
      <c r="I25" s="161"/>
      <c r="J25" s="76"/>
    </row>
    <row r="26" spans="2:10" x14ac:dyDescent="0.25">
      <c r="B26" s="77"/>
      <c r="C26" s="78"/>
      <c r="D26" s="79"/>
      <c r="E26" s="79"/>
      <c r="F26" s="79"/>
      <c r="G26" s="79"/>
      <c r="H26" s="79"/>
      <c r="I26" s="79"/>
      <c r="J26" s="80"/>
    </row>
  </sheetData>
  <mergeCells count="12">
    <mergeCell ref="C3:I3"/>
    <mergeCell ref="C7:I7"/>
    <mergeCell ref="C24:I24"/>
    <mergeCell ref="C25:I25"/>
    <mergeCell ref="C13:I13"/>
    <mergeCell ref="C14:I14"/>
    <mergeCell ref="C17:I17"/>
    <mergeCell ref="C18:I18"/>
    <mergeCell ref="C20:I20"/>
    <mergeCell ref="C15:I15"/>
    <mergeCell ref="C16:I16"/>
    <mergeCell ref="C19:I1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2058-C1C3-4DF8-8771-5F7B6A79C133}">
  <sheetPr>
    <tabColor theme="9" tint="0.39997558519241921"/>
  </sheetPr>
  <dimension ref="A2:J17"/>
  <sheetViews>
    <sheetView showGridLines="0" zoomScale="90" zoomScaleNormal="90" workbookViewId="0">
      <pane xSplit="3" topLeftCell="D1" activePane="topRight" state="frozen"/>
      <selection pane="topRight" activeCell="C12" sqref="C12"/>
    </sheetView>
  </sheetViews>
  <sheetFormatPr defaultRowHeight="15" x14ac:dyDescent="0.25"/>
  <cols>
    <col min="1" max="1" width="4.7109375" customWidth="1"/>
    <col min="2" max="2" width="34.140625" style="1" customWidth="1"/>
    <col min="3" max="3" width="12.42578125" bestFit="1" customWidth="1"/>
    <col min="4" max="4" width="100.7109375" style="94" customWidth="1"/>
    <col min="5" max="5" width="4.7109375" customWidth="1"/>
    <col min="6" max="11" width="40.7109375" customWidth="1"/>
  </cols>
  <sheetData>
    <row r="2" spans="1:10" x14ac:dyDescent="0.25">
      <c r="B2" s="42" t="s">
        <v>11</v>
      </c>
    </row>
    <row r="3" spans="1:10" x14ac:dyDescent="0.25">
      <c r="B3" s="16" t="s">
        <v>12</v>
      </c>
      <c r="C3" s="18" t="s">
        <v>13</v>
      </c>
      <c r="D3" s="95" t="s">
        <v>14</v>
      </c>
    </row>
    <row r="4" spans="1:10" ht="30" x14ac:dyDescent="0.25">
      <c r="B4" s="27" t="s">
        <v>15</v>
      </c>
      <c r="C4" s="46" t="s">
        <v>16</v>
      </c>
      <c r="D4" s="96">
        <v>0</v>
      </c>
    </row>
    <row r="5" spans="1:10" x14ac:dyDescent="0.25">
      <c r="B5" s="28" t="s">
        <v>17</v>
      </c>
      <c r="C5" s="19" t="s">
        <v>18</v>
      </c>
      <c r="D5" s="97">
        <v>1</v>
      </c>
    </row>
    <row r="6" spans="1:10" x14ac:dyDescent="0.25">
      <c r="B6" s="29" t="s">
        <v>19</v>
      </c>
      <c r="C6" s="19" t="s">
        <v>20</v>
      </c>
      <c r="D6" s="97">
        <v>2</v>
      </c>
    </row>
    <row r="7" spans="1:10" x14ac:dyDescent="0.25">
      <c r="B7" s="29" t="s">
        <v>21</v>
      </c>
      <c r="C7" s="19" t="s">
        <v>22</v>
      </c>
      <c r="D7" s="97">
        <v>3</v>
      </c>
    </row>
    <row r="8" spans="1:10" x14ac:dyDescent="0.25">
      <c r="B8" s="30" t="s">
        <v>23</v>
      </c>
      <c r="C8" s="20" t="s">
        <v>24</v>
      </c>
      <c r="D8" s="98">
        <v>4</v>
      </c>
    </row>
    <row r="9" spans="1:10" s="45" customFormat="1" x14ac:dyDescent="0.25">
      <c r="B9" s="43"/>
      <c r="C9" s="44"/>
      <c r="D9" s="99"/>
    </row>
    <row r="10" spans="1:10" x14ac:dyDescent="0.25">
      <c r="A10" s="45"/>
      <c r="B10" s="42" t="s">
        <v>25</v>
      </c>
      <c r="F10" s="52" t="s">
        <v>26</v>
      </c>
    </row>
    <row r="11" spans="1:10" x14ac:dyDescent="0.25">
      <c r="B11" s="17" t="s">
        <v>27</v>
      </c>
      <c r="C11" s="115" t="s">
        <v>28</v>
      </c>
      <c r="D11" s="95" t="s">
        <v>29</v>
      </c>
      <c r="F11" s="25" t="str">
        <f>C4</f>
        <v>N/A</v>
      </c>
      <c r="G11" s="25" t="str">
        <f>C5</f>
        <v>Poor</v>
      </c>
      <c r="H11" s="25" t="str">
        <f>C6</f>
        <v>Fair</v>
      </c>
      <c r="I11" s="25" t="str">
        <f>C7</f>
        <v>Good</v>
      </c>
      <c r="J11" s="25" t="str">
        <f>C8</f>
        <v>Excellent</v>
      </c>
    </row>
    <row r="12" spans="1:10" ht="60" customHeight="1" x14ac:dyDescent="0.25">
      <c r="B12" s="101" t="s">
        <v>30</v>
      </c>
      <c r="C12" s="22">
        <v>0.3</v>
      </c>
      <c r="D12" s="111" t="s">
        <v>31</v>
      </c>
      <c r="F12" s="91" t="s">
        <v>32</v>
      </c>
      <c r="G12" s="53" t="str">
        <f t="shared" ref="G12:J15" si="0">CONCATENATE("Provide evaluators with a detailed description of ", G$11, , " ", $B12)</f>
        <v>Provide evaluators with a detailed description of Poor 1. Organizational Capacity &amp; Experience</v>
      </c>
      <c r="H12" s="53" t="str">
        <f t="shared" si="0"/>
        <v>Provide evaluators with a detailed description of Fair 1. Organizational Capacity &amp; Experience</v>
      </c>
      <c r="I12" s="53" t="str">
        <f t="shared" si="0"/>
        <v>Provide evaluators with a detailed description of Good 1. Organizational Capacity &amp; Experience</v>
      </c>
      <c r="J12" s="54" t="str">
        <f t="shared" si="0"/>
        <v>Provide evaluators with a detailed description of Excellent 1. Organizational Capacity &amp; Experience</v>
      </c>
    </row>
    <row r="13" spans="1:10" ht="45" x14ac:dyDescent="0.25">
      <c r="B13" s="102" t="s">
        <v>33</v>
      </c>
      <c r="C13" s="23">
        <v>0.4</v>
      </c>
      <c r="D13" s="112" t="s">
        <v>31</v>
      </c>
      <c r="F13" s="92" t="s">
        <v>32</v>
      </c>
      <c r="G13" s="55" t="str">
        <f t="shared" si="0"/>
        <v>Provide evaluators with a detailed description of Poor 2. Method of Approach</v>
      </c>
      <c r="H13" s="55" t="str">
        <f t="shared" si="0"/>
        <v>Provide evaluators with a detailed description of Fair 2. Method of Approach</v>
      </c>
      <c r="I13" s="55" t="str">
        <f t="shared" si="0"/>
        <v>Provide evaluators with a detailed description of Good 2. Method of Approach</v>
      </c>
      <c r="J13" s="56" t="str">
        <f t="shared" si="0"/>
        <v>Provide evaluators with a detailed description of Excellent 2. Method of Approach</v>
      </c>
    </row>
    <row r="14" spans="1:10" ht="60" customHeight="1" x14ac:dyDescent="0.25">
      <c r="B14" s="102" t="s">
        <v>34</v>
      </c>
      <c r="C14" s="23">
        <v>0.2</v>
      </c>
      <c r="D14" s="112" t="s">
        <v>31</v>
      </c>
      <c r="F14" s="92" t="s">
        <v>32</v>
      </c>
      <c r="G14" s="55" t="str">
        <f t="shared" si="0"/>
        <v>Provide evaluators with a detailed description of Poor 3. Communications &amp; Reporting</v>
      </c>
      <c r="H14" s="55" t="str">
        <f t="shared" si="0"/>
        <v>Provide evaluators with a detailed description of Fair 3. Communications &amp; Reporting</v>
      </c>
      <c r="I14" s="55" t="str">
        <f t="shared" si="0"/>
        <v>Provide evaluators with a detailed description of Good 3. Communications &amp; Reporting</v>
      </c>
      <c r="J14" s="56" t="str">
        <f t="shared" si="0"/>
        <v>Provide evaluators with a detailed description of Excellent 3. Communications &amp; Reporting</v>
      </c>
    </row>
    <row r="15" spans="1:10" ht="45" x14ac:dyDescent="0.25">
      <c r="B15" s="100" t="s">
        <v>35</v>
      </c>
      <c r="C15" s="24">
        <v>0.1</v>
      </c>
      <c r="D15" s="113" t="s">
        <v>31</v>
      </c>
      <c r="F15" s="93" t="s">
        <v>32</v>
      </c>
      <c r="G15" s="57" t="str">
        <f t="shared" si="0"/>
        <v>Provide evaluators with a detailed description of Poor 4. Reasonableness of Cost</v>
      </c>
      <c r="H15" s="57" t="str">
        <f t="shared" si="0"/>
        <v>Provide evaluators with a detailed description of Fair 4. Reasonableness of Cost</v>
      </c>
      <c r="I15" s="57" t="str">
        <f t="shared" si="0"/>
        <v>Provide evaluators with a detailed description of Good 4. Reasonableness of Cost</v>
      </c>
      <c r="J15" s="58" t="str">
        <f t="shared" si="0"/>
        <v>Provide evaluators with a detailed description of Excellent 4. Reasonableness of Cost</v>
      </c>
    </row>
    <row r="16" spans="1:10" x14ac:dyDescent="0.25">
      <c r="B16" s="21" t="s">
        <v>36</v>
      </c>
      <c r="C16" s="26">
        <f>SUM(C12:C15)</f>
        <v>0.99999999999999989</v>
      </c>
    </row>
    <row r="17" spans="2:3" ht="30" customHeight="1" x14ac:dyDescent="0.25">
      <c r="B17" s="168" t="str">
        <f>IF(C16=1, "", "Note: review evaluation criteria weights to ensure they add up to 100%.")</f>
        <v/>
      </c>
      <c r="C17" s="168"/>
    </row>
  </sheetData>
  <mergeCells count="1">
    <mergeCell ref="B17:C17"/>
  </mergeCells>
  <phoneticPr fontId="7"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1E60A-D140-41EF-B757-B01EB3FAF5E5}">
  <sheetPr>
    <tabColor theme="7" tint="0.59999389629810485"/>
  </sheetPr>
  <dimension ref="B3:G16"/>
  <sheetViews>
    <sheetView showGridLines="0" workbookViewId="0"/>
  </sheetViews>
  <sheetFormatPr defaultRowHeight="15" x14ac:dyDescent="0.25"/>
  <cols>
    <col min="1" max="1" width="4.7109375" customWidth="1"/>
    <col min="2" max="2" width="44.7109375" bestFit="1" customWidth="1"/>
    <col min="3" max="7" width="18.7109375" style="1" customWidth="1"/>
  </cols>
  <sheetData>
    <row r="3" spans="2:7" x14ac:dyDescent="0.25">
      <c r="B3" s="31" t="str">
        <f>Rubric!B3</f>
        <v>If a proposal…</v>
      </c>
      <c r="C3" s="32" t="str">
        <f>Rubric!C3</f>
        <v>…then rate</v>
      </c>
    </row>
    <row r="4" spans="2:7" x14ac:dyDescent="0.25">
      <c r="B4" s="40" t="str">
        <f>Rubric!B4</f>
        <v>Does not provide sufficient information to evaluate</v>
      </c>
      <c r="C4" s="36" t="str">
        <f>Rubric!C4</f>
        <v>N/A</v>
      </c>
    </row>
    <row r="5" spans="2:7" x14ac:dyDescent="0.25">
      <c r="B5" s="33" t="str">
        <f>Rubric!B5</f>
        <v>Does not meet expectations</v>
      </c>
      <c r="C5" s="37" t="str">
        <f>Rubric!C5</f>
        <v>Poor</v>
      </c>
    </row>
    <row r="6" spans="2:7" x14ac:dyDescent="0.25">
      <c r="B6" s="34" t="str">
        <f>Rubric!B6</f>
        <v>Partially meets expectations</v>
      </c>
      <c r="C6" s="38" t="str">
        <f>Rubric!C6</f>
        <v>Fair</v>
      </c>
    </row>
    <row r="7" spans="2:7" x14ac:dyDescent="0.25">
      <c r="B7" s="34" t="str">
        <f>Rubric!B7</f>
        <v>Meets expectations</v>
      </c>
      <c r="C7" s="38" t="str">
        <f>Rubric!C7</f>
        <v>Good</v>
      </c>
    </row>
    <row r="8" spans="2:7" x14ac:dyDescent="0.25">
      <c r="B8" s="35" t="str">
        <f>Rubric!B8</f>
        <v>Exceeds expectations</v>
      </c>
      <c r="C8" s="39" t="str">
        <f>Rubric!C8</f>
        <v>Excellent</v>
      </c>
    </row>
    <row r="10" spans="2:7" x14ac:dyDescent="0.25">
      <c r="B10" s="172" t="s">
        <v>27</v>
      </c>
      <c r="C10" s="169" t="s">
        <v>37</v>
      </c>
      <c r="D10" s="170"/>
      <c r="E10" s="170"/>
      <c r="F10" s="170"/>
      <c r="G10" s="171"/>
    </row>
    <row r="11" spans="2:7" x14ac:dyDescent="0.25">
      <c r="B11" s="173"/>
      <c r="C11" s="110" t="str">
        <f>IF(Instructions!D$5="", "", Instructions!D$5)</f>
        <v>Proposer Name</v>
      </c>
      <c r="D11" s="110" t="str">
        <f>IF(Instructions!E$5="", "", Instructions!E$5)</f>
        <v>Proposer Name</v>
      </c>
      <c r="E11" s="110" t="str">
        <f>IF(Instructions!F$5="", "", Instructions!F$5)</f>
        <v>Proposer Name</v>
      </c>
      <c r="F11" s="110" t="str">
        <f>IF(Instructions!G$5="", "", Instructions!G$5)</f>
        <v>Proposer Name</v>
      </c>
      <c r="G11" s="110" t="str">
        <f>IF(Instructions!H$5="", "", Instructions!H$5)</f>
        <v>Proposer Name</v>
      </c>
    </row>
    <row r="12" spans="2:7" x14ac:dyDescent="0.25">
      <c r="B12" s="106" t="str">
        <f>Rubric!$B12</f>
        <v>1. Organizational Capacity &amp; Experience</v>
      </c>
      <c r="C12" s="109"/>
      <c r="D12" s="107"/>
      <c r="E12" s="107"/>
      <c r="F12" s="107"/>
      <c r="G12" s="108"/>
    </row>
    <row r="13" spans="2:7" x14ac:dyDescent="0.25">
      <c r="B13" s="14" t="str">
        <f>Rubric!$B13</f>
        <v>2. Method of Approach</v>
      </c>
      <c r="C13" s="10"/>
      <c r="D13" s="10"/>
      <c r="E13" s="10"/>
      <c r="F13" s="10"/>
      <c r="G13" s="11"/>
    </row>
    <row r="14" spans="2:7" x14ac:dyDescent="0.25">
      <c r="B14" s="14" t="str">
        <f>Rubric!$B14</f>
        <v>3. Communications &amp; Reporting</v>
      </c>
      <c r="C14" s="10"/>
      <c r="D14" s="10"/>
      <c r="E14" s="10"/>
      <c r="F14" s="10"/>
      <c r="G14" s="11"/>
    </row>
    <row r="15" spans="2:7" x14ac:dyDescent="0.25">
      <c r="B15" s="15" t="str">
        <f>Rubric!$B15</f>
        <v>4. Reasonableness of Cost</v>
      </c>
      <c r="C15" s="12"/>
      <c r="D15" s="12"/>
      <c r="E15" s="12"/>
      <c r="F15" s="12"/>
      <c r="G15" s="13"/>
    </row>
    <row r="16" spans="2:7" ht="150" customHeight="1" x14ac:dyDescent="0.25">
      <c r="B16" s="67" t="s">
        <v>38</v>
      </c>
      <c r="C16" s="103"/>
      <c r="D16" s="103"/>
      <c r="E16" s="104"/>
      <c r="F16" s="103"/>
      <c r="G16" s="105"/>
    </row>
  </sheetData>
  <mergeCells count="2">
    <mergeCell ref="C10:G10"/>
    <mergeCell ref="B10:B11"/>
  </mergeCell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00FC3E6-183B-47F1-B26B-2B4FEF05435D}">
          <x14:formula1>
            <xm:f>Rubric!$C$4:$C$8</xm:f>
          </x14:formula1>
          <xm:sqref>C12:G15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5507-CDE3-46D6-A3F3-FF384A96966E}">
  <sheetPr>
    <tabColor theme="9" tint="0.39997558519241921"/>
  </sheetPr>
  <dimension ref="A2:W57"/>
  <sheetViews>
    <sheetView showGridLines="0" tabSelected="1" topLeftCell="A38" zoomScale="90" zoomScaleNormal="90" workbookViewId="0">
      <selection activeCell="K51" sqref="K51:O54"/>
    </sheetView>
  </sheetViews>
  <sheetFormatPr defaultRowHeight="15" x14ac:dyDescent="0.25"/>
  <cols>
    <col min="1" max="1" width="4.7109375" customWidth="1"/>
    <col min="2" max="2" width="36.42578125" customWidth="1"/>
    <col min="4" max="4" width="15.7109375" customWidth="1"/>
    <col min="5" max="8" width="15.7109375" style="1" customWidth="1"/>
    <col min="9" max="9" width="4.42578125" style="1" customWidth="1"/>
    <col min="10" max="10" width="36.42578125" style="45" customWidth="1"/>
    <col min="11" max="15" width="15.7109375" style="45" customWidth="1"/>
    <col min="16" max="16" width="15.7109375" customWidth="1"/>
  </cols>
  <sheetData>
    <row r="2" spans="1:15" x14ac:dyDescent="0.25">
      <c r="B2" s="49"/>
      <c r="D2" s="181" t="s">
        <v>39</v>
      </c>
      <c r="E2" s="182"/>
      <c r="F2" s="182"/>
      <c r="G2" s="182"/>
      <c r="H2" s="183"/>
      <c r="I2"/>
    </row>
    <row r="3" spans="1:15" ht="36.75" x14ac:dyDescent="0.25">
      <c r="B3" s="50" t="s">
        <v>40</v>
      </c>
      <c r="C3" s="116" t="s">
        <v>46</v>
      </c>
      <c r="D3" s="65" t="str">
        <f>IF(Instructions!D$5="", "", Instructions!D$5)</f>
        <v>Proposer Name</v>
      </c>
      <c r="E3" s="65" t="str">
        <f>IF(Instructions!E$5="", "", Instructions!E$5)</f>
        <v>Proposer Name</v>
      </c>
      <c r="F3" s="65" t="str">
        <f>IF(Instructions!F$5="", "", Instructions!F$5)</f>
        <v>Proposer Name</v>
      </c>
      <c r="G3" s="65" t="str">
        <f>IF(Instructions!G$5="", "", Instructions!G$5)</f>
        <v>Proposer Name</v>
      </c>
      <c r="H3" s="65" t="str">
        <f>IF(Instructions!H$5="", "", Instructions!H$5)</f>
        <v>Proposer Name</v>
      </c>
      <c r="I3"/>
    </row>
    <row r="4" spans="1:15" x14ac:dyDescent="0.25">
      <c r="B4" s="106" t="str">
        <f>Rubric!$B$12</f>
        <v>1. Organizational Capacity &amp; Experience</v>
      </c>
      <c r="C4" s="117">
        <f>Rubric!C12</f>
        <v>0.3</v>
      </c>
      <c r="D4" s="4" t="str">
        <f>IFERROR(SUM(D15, D24, D33, D42, D51)/Instructions!$E$8, "")</f>
        <v/>
      </c>
      <c r="E4" s="4" t="str">
        <f>IFERROR(SUM(E15, E24, E33, E42, E51)/Instructions!$E$8, "")</f>
        <v/>
      </c>
      <c r="F4" s="4" t="str">
        <f>IFERROR(SUM(F15, F24, F33, F42, F51)/Instructions!$E$8, "")</f>
        <v/>
      </c>
      <c r="G4" s="4" t="str">
        <f>IFERROR(SUM(G15, G24, G33, G42, G51)/Instructions!$E$8, "")</f>
        <v/>
      </c>
      <c r="H4" s="5" t="str">
        <f>IFERROR(SUM(H15, H24, H33, H42, H51)/Instructions!$E$8, "")</f>
        <v/>
      </c>
      <c r="I4" s="66"/>
      <c r="K4" s="128"/>
    </row>
    <row r="5" spans="1:15" x14ac:dyDescent="0.25">
      <c r="B5" s="14" t="str">
        <f>Rubric!$B$13</f>
        <v>2. Method of Approach</v>
      </c>
      <c r="C5" s="118">
        <f>Rubric!C13</f>
        <v>0.4</v>
      </c>
      <c r="D5" s="6" t="str">
        <f>IFERROR(SUM(D16, D25, D34, D43, D52)/Instructions!$E$8, "")</f>
        <v/>
      </c>
      <c r="E5" s="6" t="str">
        <f>IFERROR(SUM(E16, E25, E34, E43, E52)/Instructions!$E$8, "")</f>
        <v/>
      </c>
      <c r="F5" s="6" t="str">
        <f>IFERROR(SUM(F16, F25, F34, F43, F52)/Instructions!$E$8, "")</f>
        <v/>
      </c>
      <c r="G5" s="6" t="str">
        <f>IFERROR(SUM(G16, G25, G34, G43, G52)/Instructions!$E$8, "")</f>
        <v/>
      </c>
      <c r="H5" s="7" t="str">
        <f>IFERROR(SUM(H16, H25, H34, H43, H52)/Instructions!$E$8, "")</f>
        <v/>
      </c>
      <c r="I5"/>
    </row>
    <row r="6" spans="1:15" x14ac:dyDescent="0.25">
      <c r="B6" s="14" t="str">
        <f>Rubric!$B$14</f>
        <v>3. Communications &amp; Reporting</v>
      </c>
      <c r="C6" s="118">
        <f>Rubric!C14</f>
        <v>0.2</v>
      </c>
      <c r="D6" s="6" t="str">
        <f>IFERROR(SUM(D17, D26, D35, D44, D53)/Instructions!$E$8, "")</f>
        <v/>
      </c>
      <c r="E6" s="6" t="str">
        <f>IFERROR(SUM(E17, E26, E35, E44, E53)/Instructions!$E$8, "")</f>
        <v/>
      </c>
      <c r="F6" s="6" t="str">
        <f>IFERROR(SUM(F17, F26, F35, F44, F53)/Instructions!$E$8, "")</f>
        <v/>
      </c>
      <c r="G6" s="6" t="str">
        <f>IFERROR(SUM(G17, G26, G35, G44, G53)/Instructions!$E$8, "")</f>
        <v/>
      </c>
      <c r="H6" s="7" t="str">
        <f>IFERROR(SUM(H17, H26, H35, H44, H53)/Instructions!$E$8, "")</f>
        <v/>
      </c>
      <c r="I6"/>
    </row>
    <row r="7" spans="1:15" x14ac:dyDescent="0.25">
      <c r="B7" s="15" t="str">
        <f>Rubric!$B$15</f>
        <v>4. Reasonableness of Cost</v>
      </c>
      <c r="C7" s="119">
        <f>Rubric!C15</f>
        <v>0.1</v>
      </c>
      <c r="D7" s="8" t="str">
        <f>IFERROR(SUM(D18, D27, D36, D45, D54)/Instructions!$E$8, "")</f>
        <v/>
      </c>
      <c r="E7" s="8" t="str">
        <f>IFERROR(SUM(E18, E27, E36, E45, E54)/Instructions!$E$8, "")</f>
        <v/>
      </c>
      <c r="F7" s="8" t="str">
        <f>IFERROR(SUM(F18, F27, F36, F45, F54)/Instructions!$E$8, "")</f>
        <v/>
      </c>
      <c r="G7" s="8" t="str">
        <f>IFERROR(SUM(G18, G27, G36, G45, G54)/Instructions!$E$8, "")</f>
        <v/>
      </c>
      <c r="H7" s="9" t="str">
        <f>IFERROR(SUM(H18, H27, H36, H45, H54)/Instructions!$E$8, "")</f>
        <v/>
      </c>
      <c r="I7"/>
    </row>
    <row r="8" spans="1:15" x14ac:dyDescent="0.25">
      <c r="B8" s="135" t="s">
        <v>36</v>
      </c>
      <c r="C8" s="136">
        <f>SUM(C4:C7)</f>
        <v>0.99999999999999989</v>
      </c>
      <c r="D8" s="137">
        <f>SUM(D4:D7)</f>
        <v>0</v>
      </c>
      <c r="E8" s="137">
        <f t="shared" ref="E8:H8" si="0">SUM(E4:E7)</f>
        <v>0</v>
      </c>
      <c r="F8" s="137">
        <f t="shared" si="0"/>
        <v>0</v>
      </c>
      <c r="G8" s="137">
        <f t="shared" si="0"/>
        <v>0</v>
      </c>
      <c r="H8" s="138">
        <f t="shared" si="0"/>
        <v>0</v>
      </c>
      <c r="I8"/>
    </row>
    <row r="9" spans="1:15" x14ac:dyDescent="0.25">
      <c r="B9" s="139" t="s">
        <v>53</v>
      </c>
      <c r="C9" s="140"/>
      <c r="D9" s="141" t="str">
        <f>IF(D8=0, "", RANK(D8, $D$8:$H$8, 0))</f>
        <v/>
      </c>
      <c r="E9" s="141" t="str">
        <f t="shared" ref="E9:H9" si="1">IF(E8=0, "", RANK(E8, $D$8:$H$8, 0))</f>
        <v/>
      </c>
      <c r="F9" s="141" t="str">
        <f t="shared" si="1"/>
        <v/>
      </c>
      <c r="G9" s="141" t="str">
        <f t="shared" si="1"/>
        <v/>
      </c>
      <c r="H9" s="142" t="str">
        <f t="shared" si="1"/>
        <v/>
      </c>
      <c r="I9"/>
    </row>
    <row r="10" spans="1:15" s="47" customFormat="1" ht="15.75" thickBot="1" x14ac:dyDescent="0.3">
      <c r="D10" s="48"/>
      <c r="E10" s="48"/>
      <c r="F10" s="48"/>
      <c r="G10" s="48"/>
      <c r="H10" s="48"/>
      <c r="J10" s="129"/>
      <c r="K10" s="129"/>
      <c r="L10" s="129"/>
      <c r="M10" s="129"/>
      <c r="N10" s="129"/>
      <c r="O10" s="129"/>
    </row>
    <row r="11" spans="1:15" x14ac:dyDescent="0.25">
      <c r="D11" s="1"/>
      <c r="I11"/>
    </row>
    <row r="12" spans="1:15" x14ac:dyDescent="0.25">
      <c r="A12" s="51" t="str">
        <f>CONCATENATE( Instructions!$D$11, "'s Calculated Score")</f>
        <v>Evaluator Name's Calculated Score</v>
      </c>
      <c r="D12" s="1"/>
      <c r="I12"/>
      <c r="J12" s="51" t="str">
        <f>CONCATENATE( Instructions!$D$11, "'s Individual Assessment")</f>
        <v>Evaluator Name's Individual Assessment</v>
      </c>
    </row>
    <row r="13" spans="1:15" x14ac:dyDescent="0.25">
      <c r="B13" s="184" t="s">
        <v>47</v>
      </c>
      <c r="C13" s="174"/>
      <c r="D13" s="186" t="s">
        <v>39</v>
      </c>
      <c r="E13" s="187"/>
      <c r="F13" s="187"/>
      <c r="G13" s="187"/>
      <c r="H13" s="188"/>
      <c r="I13"/>
      <c r="J13" s="176" t="s">
        <v>51</v>
      </c>
      <c r="K13" s="178" t="s">
        <v>37</v>
      </c>
      <c r="L13" s="179"/>
      <c r="M13" s="179"/>
      <c r="N13" s="179"/>
      <c r="O13" s="180"/>
    </row>
    <row r="14" spans="1:15" x14ac:dyDescent="0.25">
      <c r="B14" s="185"/>
      <c r="C14" s="175"/>
      <c r="D14" s="41" t="str">
        <f>IF(Instructions!D$5="", "", Instructions!D$5)</f>
        <v>Proposer Name</v>
      </c>
      <c r="E14" s="41" t="str">
        <f>IF(Instructions!E$5="", "", Instructions!E$5)</f>
        <v>Proposer Name</v>
      </c>
      <c r="F14" s="41" t="str">
        <f>IF(Instructions!F$5="", "", Instructions!F$5)</f>
        <v>Proposer Name</v>
      </c>
      <c r="G14" s="41" t="str">
        <f>IF(Instructions!G$5="", "", Instructions!G$5)</f>
        <v>Proposer Name</v>
      </c>
      <c r="H14" s="41" t="str">
        <f>IF(Instructions!H$5="", "", Instructions!H$5)</f>
        <v>Proposer Name</v>
      </c>
      <c r="I14"/>
      <c r="J14" s="177"/>
      <c r="K14" s="130" t="str">
        <f>IF(Instructions!D$5="", "", Instructions!D$5)</f>
        <v>Proposer Name</v>
      </c>
      <c r="L14" s="130" t="str">
        <f>IF(Instructions!E$5="", "", Instructions!E$5)</f>
        <v>Proposer Name</v>
      </c>
      <c r="M14" s="130" t="str">
        <f>IF(Instructions!F$5="", "", Instructions!F$5)</f>
        <v>Proposer Name</v>
      </c>
      <c r="N14" s="130" t="str">
        <f>IF(Instructions!G$5="", "", Instructions!G$5)</f>
        <v>Proposer Name</v>
      </c>
      <c r="O14" s="130" t="str">
        <f>IF(Instructions!H$5="", "", Instructions!H$5)</f>
        <v>Proposer Name</v>
      </c>
    </row>
    <row r="15" spans="1:15" x14ac:dyDescent="0.25">
      <c r="B15" s="124" t="str">
        <f>Rubric!$B12</f>
        <v>1. Organizational Capacity &amp; Experience</v>
      </c>
      <c r="C15" s="120"/>
      <c r="D15" s="4" t="str">
        <f>IFERROR((VLOOKUP(K15, Rubric!$C$4:$D$8, 2, FALSE)/4)*Rubric!$C$12, "")</f>
        <v/>
      </c>
      <c r="E15" s="4" t="str">
        <f>IFERROR((VLOOKUP(L15, Rubric!$C$4:$D$8, 2, FALSE)/4)*Rubric!$C$12, "")</f>
        <v/>
      </c>
      <c r="F15" s="4" t="str">
        <f>IFERROR((VLOOKUP(M15, Rubric!$C$4:$D$8, 2, FALSE)/4)*Rubric!$C$12, "")</f>
        <v/>
      </c>
      <c r="G15" s="4" t="str">
        <f>IFERROR((VLOOKUP(N15, Rubric!$C$4:$D$8, 2, FALSE)/4)*Rubric!$C$12, "")</f>
        <v/>
      </c>
      <c r="H15" s="5" t="str">
        <f>IFERROR((VLOOKUP(O15, Rubric!$C$4:$D$8, 2, FALSE)/4)*Rubric!$C$12, "")</f>
        <v/>
      </c>
      <c r="I15"/>
      <c r="J15" s="131" t="str">
        <f>Rubric!$B12</f>
        <v>1. Organizational Capacity &amp; Experience</v>
      </c>
      <c r="K15" s="189"/>
      <c r="L15" s="189"/>
      <c r="M15" s="189"/>
      <c r="N15" s="189"/>
      <c r="O15" s="190"/>
    </row>
    <row r="16" spans="1:15" x14ac:dyDescent="0.25">
      <c r="B16" s="125" t="str">
        <f>Rubric!$B13</f>
        <v>2. Method of Approach</v>
      </c>
      <c r="C16" s="121"/>
      <c r="D16" s="6" t="str">
        <f>IFERROR((VLOOKUP(K16, Rubric!$C$4:$D$8, 2, FALSE)/4)*Rubric!$C$13, "")</f>
        <v/>
      </c>
      <c r="E16" s="6" t="str">
        <f>IFERROR((VLOOKUP(L16, Rubric!$C$4:$D$8, 2, FALSE)/4)*Rubric!$C$13, "")</f>
        <v/>
      </c>
      <c r="F16" s="6" t="str">
        <f>IFERROR((VLOOKUP(M16, Rubric!$C$4:$D$8, 2, FALSE)/4)*Rubric!$C$13, "")</f>
        <v/>
      </c>
      <c r="G16" s="6" t="str">
        <f>IFERROR((VLOOKUP(N16, Rubric!$C$4:$D$8, 2, FALSE)/4)*Rubric!$C$13, "")</f>
        <v/>
      </c>
      <c r="H16" s="7" t="str">
        <f>IFERROR((VLOOKUP(O16, Rubric!$C$4:$D$8, 2, FALSE)/4)*Rubric!$C$13, "")</f>
        <v/>
      </c>
      <c r="I16"/>
      <c r="J16" s="132" t="str">
        <f>Rubric!$B13</f>
        <v>2. Method of Approach</v>
      </c>
      <c r="K16" s="191"/>
      <c r="L16" s="191"/>
      <c r="M16" s="191"/>
      <c r="N16" s="189"/>
      <c r="O16" s="192"/>
    </row>
    <row r="17" spans="1:15" x14ac:dyDescent="0.25">
      <c r="B17" s="125" t="str">
        <f>Rubric!$B14</f>
        <v>3. Communications &amp; Reporting</v>
      </c>
      <c r="C17" s="121"/>
      <c r="D17" s="6" t="str">
        <f>IFERROR((VLOOKUP(K17, Rubric!$C$4:$D$8, 2, FALSE)/4)*Rubric!$C$14, "")</f>
        <v/>
      </c>
      <c r="E17" s="6" t="str">
        <f>IFERROR((VLOOKUP(L17, Rubric!$C$4:$D$8, 2, FALSE)/4)*Rubric!$C$14, "")</f>
        <v/>
      </c>
      <c r="F17" s="6" t="str">
        <f>IFERROR((VLOOKUP(M17, Rubric!$C$4:$D$8, 2, FALSE)/4)*Rubric!$C$14, "")</f>
        <v/>
      </c>
      <c r="G17" s="6" t="str">
        <f>IFERROR((VLOOKUP(N17, Rubric!$C$4:$D$8, 2, FALSE)/4)*Rubric!$C$14, "")</f>
        <v/>
      </c>
      <c r="H17" s="7" t="str">
        <f>IFERROR((VLOOKUP(O17, Rubric!$C$4:$D$8, 2, FALSE)/4)*Rubric!$C$14, "")</f>
        <v/>
      </c>
      <c r="I17"/>
      <c r="J17" s="132" t="str">
        <f>Rubric!$B14</f>
        <v>3. Communications &amp; Reporting</v>
      </c>
      <c r="K17" s="191"/>
      <c r="L17" s="191"/>
      <c r="M17" s="191"/>
      <c r="N17" s="189"/>
      <c r="O17" s="192"/>
    </row>
    <row r="18" spans="1:15" x14ac:dyDescent="0.25">
      <c r="B18" s="126" t="str">
        <f>Rubric!$B15</f>
        <v>4. Reasonableness of Cost</v>
      </c>
      <c r="C18" s="122"/>
      <c r="D18" s="8" t="str">
        <f>IFERROR((VLOOKUP(K18, Rubric!$C$4:$D$8, 2, FALSE)/4)*Rubric!$C$15, "")</f>
        <v/>
      </c>
      <c r="E18" s="8" t="str">
        <f>IFERROR((VLOOKUP(L18, Rubric!$C$4:$D$8, 2, FALSE)/4)*Rubric!$C$15, "")</f>
        <v/>
      </c>
      <c r="F18" s="8" t="str">
        <f>IFERROR((VLOOKUP(M18, Rubric!$C$4:$D$8, 2, FALSE)/4)*Rubric!$C$15, "")</f>
        <v/>
      </c>
      <c r="G18" s="8" t="str">
        <f>IFERROR((VLOOKUP(N18, Rubric!$C$4:$D$8, 2, FALSE)/4)*Rubric!$C$15, "")</f>
        <v/>
      </c>
      <c r="H18" s="9" t="str">
        <f>IFERROR((VLOOKUP(O18, Rubric!$C$4:$D$8, 2, FALSE)/4)*Rubric!$C$15, "")</f>
        <v/>
      </c>
      <c r="I18"/>
      <c r="J18" s="133" t="str">
        <f>Rubric!$B15</f>
        <v>4. Reasonableness of Cost</v>
      </c>
      <c r="K18" s="193"/>
      <c r="L18" s="193"/>
      <c r="M18" s="193"/>
      <c r="N18" s="193"/>
      <c r="O18" s="194"/>
    </row>
    <row r="19" spans="1:15" x14ac:dyDescent="0.25">
      <c r="B19" s="127" t="s">
        <v>36</v>
      </c>
      <c r="C19" s="123"/>
      <c r="D19" s="2">
        <f>SUM(D15:D18)</f>
        <v>0</v>
      </c>
      <c r="E19" s="2">
        <f t="shared" ref="E19:H19" si="2">SUM(E15:E18)</f>
        <v>0</v>
      </c>
      <c r="F19" s="2">
        <f t="shared" si="2"/>
        <v>0</v>
      </c>
      <c r="G19" s="2">
        <f t="shared" si="2"/>
        <v>0</v>
      </c>
      <c r="H19" s="3">
        <f t="shared" si="2"/>
        <v>0</v>
      </c>
      <c r="I19"/>
      <c r="K19" s="134"/>
      <c r="L19" s="134"/>
      <c r="M19" s="134"/>
      <c r="N19" s="134"/>
      <c r="O19" s="134"/>
    </row>
    <row r="20" spans="1:15" x14ac:dyDescent="0.25">
      <c r="B20" s="51"/>
      <c r="D20" s="64"/>
      <c r="E20" s="64"/>
      <c r="F20" s="64"/>
      <c r="G20" s="64"/>
      <c r="H20" s="64"/>
      <c r="I20"/>
      <c r="K20" s="134"/>
      <c r="L20" s="134"/>
      <c r="M20" s="134"/>
      <c r="N20" s="134"/>
      <c r="O20" s="134"/>
    </row>
    <row r="21" spans="1:15" x14ac:dyDescent="0.25">
      <c r="A21" s="51" t="str">
        <f>CONCATENATE(Instructions!$E$11, "'s Calculated Score")</f>
        <v>Evaluator Name's Calculated Score</v>
      </c>
      <c r="D21" s="1"/>
      <c r="I21"/>
      <c r="J21" s="51" t="str">
        <f>CONCATENATE( Instructions!$E$11, "'s Individual Assessment")</f>
        <v>Evaluator Name's Individual Assessment</v>
      </c>
      <c r="K21" s="134"/>
      <c r="L21" s="134"/>
      <c r="M21" s="134"/>
      <c r="N21" s="134"/>
      <c r="O21" s="134"/>
    </row>
    <row r="22" spans="1:15" x14ac:dyDescent="0.25">
      <c r="B22" s="184" t="s">
        <v>42</v>
      </c>
      <c r="C22" s="174"/>
      <c r="D22" s="186" t="s">
        <v>39</v>
      </c>
      <c r="E22" s="187"/>
      <c r="F22" s="187"/>
      <c r="G22" s="187"/>
      <c r="H22" s="188"/>
      <c r="I22"/>
      <c r="J22" s="176" t="s">
        <v>51</v>
      </c>
      <c r="K22" s="178" t="s">
        <v>37</v>
      </c>
      <c r="L22" s="179"/>
      <c r="M22" s="179"/>
      <c r="N22" s="179"/>
      <c r="O22" s="180"/>
    </row>
    <row r="23" spans="1:15" x14ac:dyDescent="0.25">
      <c r="B23" s="185"/>
      <c r="C23" s="175"/>
      <c r="D23" s="41" t="str">
        <f>IF(Instructions!D$5="", "", Instructions!D$5)</f>
        <v>Proposer Name</v>
      </c>
      <c r="E23" s="41" t="str">
        <f>IF(Instructions!E$5="", "", Instructions!E$5)</f>
        <v>Proposer Name</v>
      </c>
      <c r="F23" s="41" t="str">
        <f>IF(Instructions!F$5="", "", Instructions!F$5)</f>
        <v>Proposer Name</v>
      </c>
      <c r="G23" s="41" t="str">
        <f>IF(Instructions!G$5="", "", Instructions!G$5)</f>
        <v>Proposer Name</v>
      </c>
      <c r="H23" s="41" t="str">
        <f>IF(Instructions!H$5="", "", Instructions!H$5)</f>
        <v>Proposer Name</v>
      </c>
      <c r="I23"/>
      <c r="J23" s="177"/>
      <c r="K23" s="130" t="str">
        <f>IF(Instructions!D$5="", "", Instructions!D$5)</f>
        <v>Proposer Name</v>
      </c>
      <c r="L23" s="130" t="str">
        <f>IF(Instructions!E$5="", "", Instructions!E$5)</f>
        <v>Proposer Name</v>
      </c>
      <c r="M23" s="130" t="str">
        <f>IF(Instructions!F$5="", "", Instructions!F$5)</f>
        <v>Proposer Name</v>
      </c>
      <c r="N23" s="130" t="str">
        <f>IF(Instructions!G$5="", "", Instructions!G$5)</f>
        <v>Proposer Name</v>
      </c>
      <c r="O23" s="130" t="str">
        <f>IF(Instructions!H$5="", "", Instructions!H$5)</f>
        <v>Proposer Name</v>
      </c>
    </row>
    <row r="24" spans="1:15" x14ac:dyDescent="0.25">
      <c r="B24" s="124" t="str">
        <f>Rubric!$B12</f>
        <v>1. Organizational Capacity &amp; Experience</v>
      </c>
      <c r="C24" s="120"/>
      <c r="D24" s="4" t="str">
        <f>IFERROR((VLOOKUP(K24, Rubric!$C$4:$D$8, 2, FALSE)/4)*Rubric!$C$12, "")</f>
        <v/>
      </c>
      <c r="E24" s="4" t="str">
        <f>IFERROR((VLOOKUP(L24, Rubric!$C$4:$D$8, 2, FALSE)/4)*Rubric!$C$12, "")</f>
        <v/>
      </c>
      <c r="F24" s="4" t="str">
        <f>IFERROR((VLOOKUP(M24, Rubric!$C$4:$D$8, 2, FALSE)/4)*Rubric!$C$12, "")</f>
        <v/>
      </c>
      <c r="G24" s="4" t="str">
        <f>IFERROR((VLOOKUP(N24, Rubric!$C$4:$D$8, 2, FALSE)/4)*Rubric!$C$12, "")</f>
        <v/>
      </c>
      <c r="H24" s="5" t="str">
        <f>IFERROR((VLOOKUP(O24, Rubric!$C$4:$D$8, 2, FALSE)/4)*Rubric!$C$12, "")</f>
        <v/>
      </c>
      <c r="I24"/>
      <c r="J24" s="131" t="str">
        <f>Rubric!$B12</f>
        <v>1. Organizational Capacity &amp; Experience</v>
      </c>
      <c r="K24" s="189"/>
      <c r="L24" s="189"/>
      <c r="M24" s="189"/>
      <c r="N24" s="189"/>
      <c r="O24" s="190"/>
    </row>
    <row r="25" spans="1:15" x14ac:dyDescent="0.25">
      <c r="B25" s="125" t="str">
        <f>Rubric!$B13</f>
        <v>2. Method of Approach</v>
      </c>
      <c r="C25" s="121"/>
      <c r="D25" s="6" t="str">
        <f>IFERROR((VLOOKUP(K25, Rubric!$C$4:$D$8, 2, FALSE)/4)*Rubric!$C$13, "")</f>
        <v/>
      </c>
      <c r="E25" s="6" t="str">
        <f>IFERROR((VLOOKUP(L25, Rubric!$C$4:$D$8, 2, FALSE)/4)*Rubric!$C$13, "")</f>
        <v/>
      </c>
      <c r="F25" s="6" t="str">
        <f>IFERROR((VLOOKUP(M25, Rubric!$C$4:$D$8, 2, FALSE)/4)*Rubric!$C$13, "")</f>
        <v/>
      </c>
      <c r="G25" s="6" t="str">
        <f>IFERROR((VLOOKUP(N25, Rubric!$C$4:$D$8, 2, FALSE)/4)*Rubric!$C$13, "")</f>
        <v/>
      </c>
      <c r="H25" s="7" t="str">
        <f>IFERROR((VLOOKUP(O25, Rubric!$C$4:$D$8, 2, FALSE)/4)*Rubric!$C$13, "")</f>
        <v/>
      </c>
      <c r="I25"/>
      <c r="J25" s="132" t="str">
        <f>Rubric!$B13</f>
        <v>2. Method of Approach</v>
      </c>
      <c r="K25" s="191"/>
      <c r="L25" s="191"/>
      <c r="M25" s="191"/>
      <c r="N25" s="189"/>
      <c r="O25" s="192"/>
    </row>
    <row r="26" spans="1:15" x14ac:dyDescent="0.25">
      <c r="B26" s="125" t="str">
        <f>Rubric!$B14</f>
        <v>3. Communications &amp; Reporting</v>
      </c>
      <c r="C26" s="121"/>
      <c r="D26" s="6" t="str">
        <f>IFERROR((VLOOKUP(K26, Rubric!$C$4:$D$8, 2, FALSE)/4)*Rubric!$C$14, "")</f>
        <v/>
      </c>
      <c r="E26" s="6" t="str">
        <f>IFERROR((VLOOKUP(L26, Rubric!$C$4:$D$8, 2, FALSE)/4)*Rubric!$C$14, "")</f>
        <v/>
      </c>
      <c r="F26" s="6" t="str">
        <f>IFERROR((VLOOKUP(M26, Rubric!$C$4:$D$8, 2, FALSE)/4)*Rubric!$C$14, "")</f>
        <v/>
      </c>
      <c r="G26" s="6" t="str">
        <f>IFERROR((VLOOKUP(N26, Rubric!$C$4:$D$8, 2, FALSE)/4)*Rubric!$C$14, "")</f>
        <v/>
      </c>
      <c r="H26" s="7" t="str">
        <f>IFERROR((VLOOKUP(O26, Rubric!$C$4:$D$8, 2, FALSE)/4)*Rubric!$C$14, "")</f>
        <v/>
      </c>
      <c r="I26"/>
      <c r="J26" s="132" t="str">
        <f>Rubric!$B14</f>
        <v>3. Communications &amp; Reporting</v>
      </c>
      <c r="K26" s="191"/>
      <c r="L26" s="191"/>
      <c r="M26" s="191"/>
      <c r="N26" s="189"/>
      <c r="O26" s="192"/>
    </row>
    <row r="27" spans="1:15" x14ac:dyDescent="0.25">
      <c r="B27" s="126" t="str">
        <f>Rubric!$B15</f>
        <v>4. Reasonableness of Cost</v>
      </c>
      <c r="C27" s="122"/>
      <c r="D27" s="8" t="str">
        <f>IFERROR((VLOOKUP(K27, Rubric!$C$4:$D$8, 2, FALSE)/4)*Rubric!$C$15, "")</f>
        <v/>
      </c>
      <c r="E27" s="8" t="str">
        <f>IFERROR((VLOOKUP(L27, Rubric!$C$4:$D$8, 2, FALSE)/4)*Rubric!$C$15, "")</f>
        <v/>
      </c>
      <c r="F27" s="8" t="str">
        <f>IFERROR((VLOOKUP(M27, Rubric!$C$4:$D$8, 2, FALSE)/4)*Rubric!$C$15, "")</f>
        <v/>
      </c>
      <c r="G27" s="8" t="str">
        <f>IFERROR((VLOOKUP(N27, Rubric!$C$4:$D$8, 2, FALSE)/4)*Rubric!$C$15, "")</f>
        <v/>
      </c>
      <c r="H27" s="9" t="str">
        <f>IFERROR((VLOOKUP(O27, Rubric!$C$4:$D$8, 2, FALSE)/4)*Rubric!$C$15, "")</f>
        <v/>
      </c>
      <c r="I27"/>
      <c r="J27" s="133" t="str">
        <f>Rubric!$B15</f>
        <v>4. Reasonableness of Cost</v>
      </c>
      <c r="K27" s="193"/>
      <c r="L27" s="193"/>
      <c r="M27" s="193"/>
      <c r="N27" s="193"/>
      <c r="O27" s="194"/>
    </row>
    <row r="28" spans="1:15" x14ac:dyDescent="0.25">
      <c r="B28" s="127" t="s">
        <v>36</v>
      </c>
      <c r="C28" s="123"/>
      <c r="D28" s="2">
        <f>SUM(D24:D27)</f>
        <v>0</v>
      </c>
      <c r="E28" s="2">
        <f t="shared" ref="E28:H28" si="3">SUM(E24:E27)</f>
        <v>0</v>
      </c>
      <c r="F28" s="2">
        <f t="shared" si="3"/>
        <v>0</v>
      </c>
      <c r="G28" s="2">
        <f t="shared" si="3"/>
        <v>0</v>
      </c>
      <c r="H28" s="3">
        <f t="shared" si="3"/>
        <v>0</v>
      </c>
      <c r="I28"/>
      <c r="K28" s="134"/>
      <c r="L28" s="134"/>
      <c r="M28" s="134"/>
      <c r="N28" s="134"/>
      <c r="O28" s="134"/>
    </row>
    <row r="29" spans="1:15" x14ac:dyDescent="0.25">
      <c r="B29" s="51"/>
      <c r="D29" s="64"/>
      <c r="E29" s="64"/>
      <c r="F29" s="64"/>
      <c r="G29" s="64"/>
      <c r="H29" s="64"/>
      <c r="I29"/>
      <c r="K29" s="134"/>
      <c r="L29" s="134"/>
      <c r="M29" s="134"/>
      <c r="N29" s="134"/>
      <c r="O29" s="134"/>
    </row>
    <row r="30" spans="1:15" x14ac:dyDescent="0.25">
      <c r="A30" s="51" t="str">
        <f>CONCATENATE(Instructions!$F$11, "'s Calculated Score")</f>
        <v>Evaluator Name's Calculated Score</v>
      </c>
      <c r="D30" s="1"/>
      <c r="I30"/>
      <c r="J30" s="51" t="str">
        <f>CONCATENATE( Instructions!$F$11, "'s Individual Assessment")</f>
        <v>Evaluator Name's Individual Assessment</v>
      </c>
      <c r="K30" s="134"/>
      <c r="L30" s="134"/>
      <c r="M30" s="134"/>
      <c r="N30" s="134"/>
      <c r="O30" s="134"/>
    </row>
    <row r="31" spans="1:15" x14ac:dyDescent="0.25">
      <c r="B31" s="184" t="s">
        <v>43</v>
      </c>
      <c r="C31" s="174"/>
      <c r="D31" s="186" t="s">
        <v>39</v>
      </c>
      <c r="E31" s="187"/>
      <c r="F31" s="187"/>
      <c r="G31" s="187"/>
      <c r="H31" s="188"/>
      <c r="I31"/>
      <c r="J31" s="176" t="s">
        <v>51</v>
      </c>
      <c r="K31" s="178" t="s">
        <v>37</v>
      </c>
      <c r="L31" s="179"/>
      <c r="M31" s="179"/>
      <c r="N31" s="179"/>
      <c r="O31" s="180"/>
    </row>
    <row r="32" spans="1:15" x14ac:dyDescent="0.25">
      <c r="B32" s="185"/>
      <c r="C32" s="175"/>
      <c r="D32" s="41" t="str">
        <f>IF(Instructions!D$5="", "", Instructions!D$5)</f>
        <v>Proposer Name</v>
      </c>
      <c r="E32" s="41" t="str">
        <f>IF(Instructions!E$5="", "", Instructions!E$5)</f>
        <v>Proposer Name</v>
      </c>
      <c r="F32" s="41" t="str">
        <f>IF(Instructions!F$5="", "", Instructions!F$5)</f>
        <v>Proposer Name</v>
      </c>
      <c r="G32" s="41" t="str">
        <f>IF(Instructions!G$5="", "", Instructions!G$5)</f>
        <v>Proposer Name</v>
      </c>
      <c r="H32" s="41" t="str">
        <f>IF(Instructions!H$5="", "", Instructions!H$5)</f>
        <v>Proposer Name</v>
      </c>
      <c r="I32"/>
      <c r="J32" s="177"/>
      <c r="K32" s="130" t="str">
        <f>IF(Instructions!D$5="", "", Instructions!D$5)</f>
        <v>Proposer Name</v>
      </c>
      <c r="L32" s="130" t="str">
        <f>IF(Instructions!E$5="", "", Instructions!E$5)</f>
        <v>Proposer Name</v>
      </c>
      <c r="M32" s="130" t="str">
        <f>IF(Instructions!F$5="", "", Instructions!F$5)</f>
        <v>Proposer Name</v>
      </c>
      <c r="N32" s="130" t="str">
        <f>IF(Instructions!G$5="", "", Instructions!G$5)</f>
        <v>Proposer Name</v>
      </c>
      <c r="O32" s="130" t="str">
        <f>IF(Instructions!H$5="", "", Instructions!H$5)</f>
        <v>Proposer Name</v>
      </c>
    </row>
    <row r="33" spans="1:15" x14ac:dyDescent="0.25">
      <c r="B33" s="124" t="str">
        <f>Rubric!$B12</f>
        <v>1. Organizational Capacity &amp; Experience</v>
      </c>
      <c r="C33" s="120"/>
      <c r="D33" s="4" t="str">
        <f>IFERROR((VLOOKUP(K33, Rubric!$C$4:$D$8, 2, FALSE)/4)*Rubric!$C$12, "")</f>
        <v/>
      </c>
      <c r="E33" s="4" t="str">
        <f>IFERROR((VLOOKUP(L33, Rubric!$C$4:$D$8, 2, FALSE)/4)*Rubric!$C$12, "")</f>
        <v/>
      </c>
      <c r="F33" s="4" t="str">
        <f>IFERROR((VLOOKUP(M33, Rubric!$C$4:$D$8, 2, FALSE)/4)*Rubric!$C$12, "")</f>
        <v/>
      </c>
      <c r="G33" s="4" t="str">
        <f>IFERROR((VLOOKUP(N33, Rubric!$C$4:$D$8, 2, FALSE)/4)*Rubric!$C$12, "")</f>
        <v/>
      </c>
      <c r="H33" s="5" t="str">
        <f>IFERROR((VLOOKUP(O33, Rubric!$C$4:$D$8, 2, FALSE)/4)*Rubric!$C$12, "")</f>
        <v/>
      </c>
      <c r="I33"/>
      <c r="J33" s="131" t="str">
        <f>Rubric!$B12</f>
        <v>1. Organizational Capacity &amp; Experience</v>
      </c>
      <c r="K33" s="189"/>
      <c r="L33" s="189"/>
      <c r="M33" s="189"/>
      <c r="N33" s="189"/>
      <c r="O33" s="190"/>
    </row>
    <row r="34" spans="1:15" x14ac:dyDescent="0.25">
      <c r="B34" s="125" t="str">
        <f>Rubric!$B13</f>
        <v>2. Method of Approach</v>
      </c>
      <c r="C34" s="121"/>
      <c r="D34" s="6" t="str">
        <f>IFERROR((VLOOKUP(K34, Rubric!$C$4:$D$8, 2, FALSE)/4)*Rubric!$C$13, "")</f>
        <v/>
      </c>
      <c r="E34" s="6" t="str">
        <f>IFERROR((VLOOKUP(L34, Rubric!$C$4:$D$8, 2, FALSE)/4)*Rubric!$C$13, "")</f>
        <v/>
      </c>
      <c r="F34" s="6" t="str">
        <f>IFERROR((VLOOKUP(M34, Rubric!$C$4:$D$8, 2, FALSE)/4)*Rubric!$C$13, "")</f>
        <v/>
      </c>
      <c r="G34" s="6" t="str">
        <f>IFERROR((VLOOKUP(N34, Rubric!$C$4:$D$8, 2, FALSE)/4)*Rubric!$C$13, "")</f>
        <v/>
      </c>
      <c r="H34" s="7" t="str">
        <f>IFERROR((VLOOKUP(O34, Rubric!$C$4:$D$8, 2, FALSE)/4)*Rubric!$C$13, "")</f>
        <v/>
      </c>
      <c r="I34"/>
      <c r="J34" s="132" t="str">
        <f>Rubric!$B13</f>
        <v>2. Method of Approach</v>
      </c>
      <c r="K34" s="191"/>
      <c r="L34" s="191"/>
      <c r="M34" s="191"/>
      <c r="N34" s="189"/>
      <c r="O34" s="192"/>
    </row>
    <row r="35" spans="1:15" x14ac:dyDescent="0.25">
      <c r="B35" s="125" t="str">
        <f>Rubric!$B14</f>
        <v>3. Communications &amp; Reporting</v>
      </c>
      <c r="C35" s="121"/>
      <c r="D35" s="6" t="str">
        <f>IFERROR((VLOOKUP(K35, Rubric!$C$4:$D$8, 2, FALSE)/4)*Rubric!$C$14, "")</f>
        <v/>
      </c>
      <c r="E35" s="6" t="str">
        <f>IFERROR((VLOOKUP(L35, Rubric!$C$4:$D$8, 2, FALSE)/4)*Rubric!$C$14, "")</f>
        <v/>
      </c>
      <c r="F35" s="6" t="str">
        <f>IFERROR((VLOOKUP(M35, Rubric!$C$4:$D$8, 2, FALSE)/4)*Rubric!$C$14, "")</f>
        <v/>
      </c>
      <c r="G35" s="6" t="str">
        <f>IFERROR((VLOOKUP(N35, Rubric!$C$4:$D$8, 2, FALSE)/4)*Rubric!$C$14, "")</f>
        <v/>
      </c>
      <c r="H35" s="7" t="str">
        <f>IFERROR((VLOOKUP(O35, Rubric!$C$4:$D$8, 2, FALSE)/4)*Rubric!$C$14, "")</f>
        <v/>
      </c>
      <c r="I35"/>
      <c r="J35" s="132" t="str">
        <f>Rubric!$B14</f>
        <v>3. Communications &amp; Reporting</v>
      </c>
      <c r="K35" s="191"/>
      <c r="L35" s="191"/>
      <c r="M35" s="191"/>
      <c r="N35" s="189"/>
      <c r="O35" s="192"/>
    </row>
    <row r="36" spans="1:15" x14ac:dyDescent="0.25">
      <c r="B36" s="126" t="str">
        <f>Rubric!$B15</f>
        <v>4. Reasonableness of Cost</v>
      </c>
      <c r="C36" s="122"/>
      <c r="D36" s="8" t="str">
        <f>IFERROR((VLOOKUP(K36, Rubric!$C$4:$D$8, 2, FALSE)/4)*Rubric!$C$15, "")</f>
        <v/>
      </c>
      <c r="E36" s="8" t="str">
        <f>IFERROR((VLOOKUP(L36, Rubric!$C$4:$D$8, 2, FALSE)/4)*Rubric!$C$15, "")</f>
        <v/>
      </c>
      <c r="F36" s="8" t="str">
        <f>IFERROR((VLOOKUP(M36, Rubric!$C$4:$D$8, 2, FALSE)/4)*Rubric!$C$15, "")</f>
        <v/>
      </c>
      <c r="G36" s="8" t="str">
        <f>IFERROR((VLOOKUP(N36, Rubric!$C$4:$D$8, 2, FALSE)/4)*Rubric!$C$15, "")</f>
        <v/>
      </c>
      <c r="H36" s="9" t="str">
        <f>IFERROR((VLOOKUP(O36, Rubric!$C$4:$D$8, 2, FALSE)/4)*Rubric!$C$15, "")</f>
        <v/>
      </c>
      <c r="I36"/>
      <c r="J36" s="133" t="str">
        <f>Rubric!$B15</f>
        <v>4. Reasonableness of Cost</v>
      </c>
      <c r="K36" s="193"/>
      <c r="L36" s="193"/>
      <c r="M36" s="193"/>
      <c r="N36" s="193"/>
      <c r="O36" s="194"/>
    </row>
    <row r="37" spans="1:15" x14ac:dyDescent="0.25">
      <c r="B37" s="127" t="s">
        <v>36</v>
      </c>
      <c r="C37" s="123"/>
      <c r="D37" s="2">
        <f>SUM(D33:D36)</f>
        <v>0</v>
      </c>
      <c r="E37" s="2">
        <f t="shared" ref="E37:H37" si="4">SUM(E33:E36)</f>
        <v>0</v>
      </c>
      <c r="F37" s="2">
        <f t="shared" si="4"/>
        <v>0</v>
      </c>
      <c r="G37" s="2">
        <f t="shared" si="4"/>
        <v>0</v>
      </c>
      <c r="H37" s="3">
        <f t="shared" si="4"/>
        <v>0</v>
      </c>
      <c r="I37"/>
      <c r="K37" s="134"/>
      <c r="L37" s="134"/>
      <c r="M37" s="134"/>
      <c r="N37" s="134"/>
      <c r="O37" s="134"/>
    </row>
    <row r="38" spans="1:15" x14ac:dyDescent="0.25">
      <c r="B38" s="51"/>
      <c r="D38" s="64"/>
      <c r="E38" s="64"/>
      <c r="F38" s="64"/>
      <c r="G38" s="64"/>
      <c r="H38" s="64"/>
      <c r="I38"/>
      <c r="K38" s="134"/>
      <c r="L38" s="134"/>
      <c r="M38" s="134"/>
      <c r="N38" s="134"/>
      <c r="O38" s="134"/>
    </row>
    <row r="39" spans="1:15" x14ac:dyDescent="0.25">
      <c r="A39" s="51" t="str">
        <f>CONCATENATE(Instructions!$G$11, "'s Calculated Score")</f>
        <v>Evaluator Name's Calculated Score</v>
      </c>
      <c r="D39" s="1"/>
      <c r="I39"/>
      <c r="J39" s="51" t="str">
        <f>CONCATENATE( Instructions!$G$11, "'s Individual Assessment")</f>
        <v>Evaluator Name's Individual Assessment</v>
      </c>
      <c r="K39" s="134"/>
      <c r="L39" s="134"/>
      <c r="M39" s="134"/>
      <c r="N39" s="134"/>
      <c r="O39" s="134"/>
    </row>
    <row r="40" spans="1:15" x14ac:dyDescent="0.25">
      <c r="B40" s="184" t="s">
        <v>44</v>
      </c>
      <c r="C40" s="174"/>
      <c r="D40" s="186" t="s">
        <v>39</v>
      </c>
      <c r="E40" s="187"/>
      <c r="F40" s="187"/>
      <c r="G40" s="187"/>
      <c r="H40" s="188"/>
      <c r="I40"/>
      <c r="J40" s="176" t="s">
        <v>41</v>
      </c>
      <c r="K40" s="178" t="s">
        <v>37</v>
      </c>
      <c r="L40" s="179"/>
      <c r="M40" s="179"/>
      <c r="N40" s="179"/>
      <c r="O40" s="180"/>
    </row>
    <row r="41" spans="1:15" x14ac:dyDescent="0.25">
      <c r="B41" s="185"/>
      <c r="C41" s="175"/>
      <c r="D41" s="41" t="str">
        <f>IF(Instructions!D$5="", "", Instructions!D$5)</f>
        <v>Proposer Name</v>
      </c>
      <c r="E41" s="41" t="str">
        <f>IF(Instructions!E$5="", "", Instructions!E$5)</f>
        <v>Proposer Name</v>
      </c>
      <c r="F41" s="41" t="str">
        <f>IF(Instructions!F$5="", "", Instructions!F$5)</f>
        <v>Proposer Name</v>
      </c>
      <c r="G41" s="41" t="str">
        <f>IF(Instructions!G$5="", "", Instructions!G$5)</f>
        <v>Proposer Name</v>
      </c>
      <c r="H41" s="41" t="str">
        <f>IF(Instructions!H$5="", "", Instructions!H$5)</f>
        <v>Proposer Name</v>
      </c>
      <c r="I41"/>
      <c r="J41" s="177"/>
      <c r="K41" s="130" t="str">
        <f>IF(Instructions!D$5="", "", Instructions!D$5)</f>
        <v>Proposer Name</v>
      </c>
      <c r="L41" s="130" t="str">
        <f>IF(Instructions!E$5="", "", Instructions!E$5)</f>
        <v>Proposer Name</v>
      </c>
      <c r="M41" s="130" t="str">
        <f>IF(Instructions!F$5="", "", Instructions!F$5)</f>
        <v>Proposer Name</v>
      </c>
      <c r="N41" s="130" t="str">
        <f>IF(Instructions!G$5="", "", Instructions!G$5)</f>
        <v>Proposer Name</v>
      </c>
      <c r="O41" s="130" t="str">
        <f>IF(Instructions!H$5="", "", Instructions!H$5)</f>
        <v>Proposer Name</v>
      </c>
    </row>
    <row r="42" spans="1:15" x14ac:dyDescent="0.25">
      <c r="B42" s="124" t="str">
        <f>Rubric!$B12</f>
        <v>1. Organizational Capacity &amp; Experience</v>
      </c>
      <c r="C42" s="120"/>
      <c r="D42" s="4" t="str">
        <f>IFERROR((VLOOKUP(K42, Rubric!$C$4:$D$8, 2, FALSE)/4)*Rubric!$C$12, "")</f>
        <v/>
      </c>
      <c r="E42" s="4" t="str">
        <f>IFERROR((VLOOKUP(L42, Rubric!$C$4:$D$8, 2, FALSE)/4)*Rubric!$C$12, "")</f>
        <v/>
      </c>
      <c r="F42" s="4" t="str">
        <f>IFERROR((VLOOKUP(M42, Rubric!$C$4:$D$8, 2, FALSE)/4)*Rubric!$C$12, "")</f>
        <v/>
      </c>
      <c r="G42" s="4" t="str">
        <f>IFERROR((VLOOKUP(N42, Rubric!$C$4:$D$8, 2, FALSE)/4)*Rubric!$C$12, "")</f>
        <v/>
      </c>
      <c r="H42" s="5" t="str">
        <f>IFERROR((VLOOKUP(O42, Rubric!$C$4:$D$8, 2, FALSE)/4)*Rubric!$C$12, "")</f>
        <v/>
      </c>
      <c r="I42"/>
      <c r="J42" s="131" t="str">
        <f>Rubric!$B12</f>
        <v>1. Organizational Capacity &amp; Experience</v>
      </c>
      <c r="K42" s="189"/>
      <c r="L42" s="189"/>
      <c r="M42" s="189"/>
      <c r="N42" s="189"/>
      <c r="O42" s="190"/>
    </row>
    <row r="43" spans="1:15" x14ac:dyDescent="0.25">
      <c r="B43" s="125" t="str">
        <f>Rubric!$B13</f>
        <v>2. Method of Approach</v>
      </c>
      <c r="C43" s="121"/>
      <c r="D43" s="6" t="str">
        <f>IFERROR((VLOOKUP(K43, Rubric!$C$4:$D$8, 2, FALSE)/4)*Rubric!$C$13, "")</f>
        <v/>
      </c>
      <c r="E43" s="6" t="str">
        <f>IFERROR((VLOOKUP(L43, Rubric!$C$4:$D$8, 2, FALSE)/4)*Rubric!$C$13, "")</f>
        <v/>
      </c>
      <c r="F43" s="6" t="str">
        <f>IFERROR((VLOOKUP(M43, Rubric!$C$4:$D$8, 2, FALSE)/4)*Rubric!$C$13, "")</f>
        <v/>
      </c>
      <c r="G43" s="6" t="str">
        <f>IFERROR((VLOOKUP(N43, Rubric!$C$4:$D$8, 2, FALSE)/4)*Rubric!$C$13, "")</f>
        <v/>
      </c>
      <c r="H43" s="7" t="str">
        <f>IFERROR((VLOOKUP(O43, Rubric!$C$4:$D$8, 2, FALSE)/4)*Rubric!$C$13, "")</f>
        <v/>
      </c>
      <c r="I43"/>
      <c r="J43" s="132" t="str">
        <f>Rubric!$B13</f>
        <v>2. Method of Approach</v>
      </c>
      <c r="K43" s="191"/>
      <c r="L43" s="191"/>
      <c r="M43" s="191"/>
      <c r="N43" s="189"/>
      <c r="O43" s="192"/>
    </row>
    <row r="44" spans="1:15" x14ac:dyDescent="0.25">
      <c r="B44" s="125" t="str">
        <f>Rubric!$B14</f>
        <v>3. Communications &amp; Reporting</v>
      </c>
      <c r="C44" s="121"/>
      <c r="D44" s="6" t="str">
        <f>IFERROR((VLOOKUP(K44, Rubric!$C$4:$D$8, 2, FALSE)/4)*Rubric!$C$14, "")</f>
        <v/>
      </c>
      <c r="E44" s="6" t="str">
        <f>IFERROR((VLOOKUP(L44, Rubric!$C$4:$D$8, 2, FALSE)/4)*Rubric!$C$14, "")</f>
        <v/>
      </c>
      <c r="F44" s="6" t="str">
        <f>IFERROR((VLOOKUP(M44, Rubric!$C$4:$D$8, 2, FALSE)/4)*Rubric!$C$14, "")</f>
        <v/>
      </c>
      <c r="G44" s="6" t="str">
        <f>IFERROR((VLOOKUP(N44, Rubric!$C$4:$D$8, 2, FALSE)/4)*Rubric!$C$14, "")</f>
        <v/>
      </c>
      <c r="H44" s="7" t="str">
        <f>IFERROR((VLOOKUP(O44, Rubric!$C$4:$D$8, 2, FALSE)/4)*Rubric!$C$14, "")</f>
        <v/>
      </c>
      <c r="I44"/>
      <c r="J44" s="132" t="str">
        <f>Rubric!$B14</f>
        <v>3. Communications &amp; Reporting</v>
      </c>
      <c r="K44" s="191"/>
      <c r="L44" s="191"/>
      <c r="M44" s="191"/>
      <c r="N44" s="189"/>
      <c r="O44" s="192"/>
    </row>
    <row r="45" spans="1:15" x14ac:dyDescent="0.25">
      <c r="B45" s="126" t="str">
        <f>Rubric!$B15</f>
        <v>4. Reasonableness of Cost</v>
      </c>
      <c r="C45" s="122"/>
      <c r="D45" s="8" t="str">
        <f>IFERROR((VLOOKUP(K45, Rubric!$C$4:$D$8, 2, FALSE)/4)*Rubric!$C$15, "")</f>
        <v/>
      </c>
      <c r="E45" s="8" t="str">
        <f>IFERROR((VLOOKUP(L45, Rubric!$C$4:$D$8, 2, FALSE)/4)*Rubric!$C$15, "")</f>
        <v/>
      </c>
      <c r="F45" s="8" t="str">
        <f>IFERROR((VLOOKUP(M45, Rubric!$C$4:$D$8, 2, FALSE)/4)*Rubric!$C$15, "")</f>
        <v/>
      </c>
      <c r="G45" s="8" t="str">
        <f>IFERROR((VLOOKUP(N45, Rubric!$C$4:$D$8, 2, FALSE)/4)*Rubric!$C$15, "")</f>
        <v/>
      </c>
      <c r="H45" s="9" t="str">
        <f>IFERROR((VLOOKUP(O45, Rubric!$C$4:$D$8, 2, FALSE)/4)*Rubric!$C$15, "")</f>
        <v/>
      </c>
      <c r="I45"/>
      <c r="J45" s="133" t="str">
        <f>Rubric!$B15</f>
        <v>4. Reasonableness of Cost</v>
      </c>
      <c r="K45" s="193"/>
      <c r="L45" s="193"/>
      <c r="M45" s="193"/>
      <c r="N45" s="193"/>
      <c r="O45" s="194"/>
    </row>
    <row r="46" spans="1:15" x14ac:dyDescent="0.25">
      <c r="B46" s="127" t="s">
        <v>36</v>
      </c>
      <c r="C46" s="123"/>
      <c r="D46" s="2">
        <f>SUM(D42:D45)</f>
        <v>0</v>
      </c>
      <c r="E46" s="2">
        <f t="shared" ref="E46:H46" si="5">SUM(E42:E45)</f>
        <v>0</v>
      </c>
      <c r="F46" s="2">
        <f t="shared" si="5"/>
        <v>0</v>
      </c>
      <c r="G46" s="2">
        <f t="shared" si="5"/>
        <v>0</v>
      </c>
      <c r="H46" s="3">
        <f t="shared" si="5"/>
        <v>0</v>
      </c>
      <c r="I46"/>
      <c r="K46" s="134"/>
      <c r="L46" s="134"/>
      <c r="M46" s="134"/>
      <c r="N46" s="134"/>
      <c r="O46" s="134"/>
    </row>
    <row r="47" spans="1:15" x14ac:dyDescent="0.25">
      <c r="B47" s="51"/>
      <c r="D47" s="64"/>
      <c r="E47" s="64"/>
      <c r="F47" s="64"/>
      <c r="G47" s="64"/>
      <c r="H47" s="64"/>
      <c r="I47"/>
      <c r="K47" s="134"/>
      <c r="L47" s="134"/>
      <c r="M47" s="134"/>
      <c r="N47" s="134"/>
      <c r="O47" s="134"/>
    </row>
    <row r="48" spans="1:15" x14ac:dyDescent="0.25">
      <c r="A48" s="51" t="str">
        <f>CONCATENATE(Instructions!$H$11, "'s Calculated Score")</f>
        <v>Evaluator Name's Calculated Score</v>
      </c>
      <c r="D48" s="1"/>
      <c r="I48"/>
      <c r="J48" s="51" t="str">
        <f>CONCATENATE( Instructions!$H$11, "'s Individual Assessment")</f>
        <v>Evaluator Name's Individual Assessment</v>
      </c>
      <c r="K48" s="134"/>
      <c r="L48" s="134"/>
      <c r="M48" s="134"/>
      <c r="N48" s="134"/>
      <c r="O48" s="134"/>
    </row>
    <row r="49" spans="2:23" x14ac:dyDescent="0.25">
      <c r="B49" s="184" t="s">
        <v>45</v>
      </c>
      <c r="C49" s="174"/>
      <c r="D49" s="186" t="s">
        <v>39</v>
      </c>
      <c r="E49" s="187"/>
      <c r="F49" s="187"/>
      <c r="G49" s="187"/>
      <c r="H49" s="188"/>
      <c r="I49"/>
      <c r="J49" s="176" t="s">
        <v>51</v>
      </c>
      <c r="K49" s="178" t="s">
        <v>37</v>
      </c>
      <c r="L49" s="179"/>
      <c r="M49" s="179"/>
      <c r="N49" s="179"/>
      <c r="O49" s="180"/>
    </row>
    <row r="50" spans="2:23" x14ac:dyDescent="0.25">
      <c r="B50" s="185"/>
      <c r="C50" s="175"/>
      <c r="D50" s="41" t="str">
        <f>IF(Instructions!D$5="", "", Instructions!D$5)</f>
        <v>Proposer Name</v>
      </c>
      <c r="E50" s="41" t="str">
        <f>IF(Instructions!E$5="", "", Instructions!E$5)</f>
        <v>Proposer Name</v>
      </c>
      <c r="F50" s="41" t="str">
        <f>IF(Instructions!F$5="", "", Instructions!F$5)</f>
        <v>Proposer Name</v>
      </c>
      <c r="G50" s="41" t="str">
        <f>IF(Instructions!G$5="", "", Instructions!G$5)</f>
        <v>Proposer Name</v>
      </c>
      <c r="H50" s="41" t="str">
        <f>IF(Instructions!H$5="", "", Instructions!H$5)</f>
        <v>Proposer Name</v>
      </c>
      <c r="I50"/>
      <c r="J50" s="177"/>
      <c r="K50" s="130" t="str">
        <f>IF(Instructions!D$5="", "", Instructions!D$5)</f>
        <v>Proposer Name</v>
      </c>
      <c r="L50" s="130" t="str">
        <f>IF(Instructions!E$5="", "", Instructions!E$5)</f>
        <v>Proposer Name</v>
      </c>
      <c r="M50" s="130" t="str">
        <f>IF(Instructions!F$5="", "", Instructions!F$5)</f>
        <v>Proposer Name</v>
      </c>
      <c r="N50" s="130" t="str">
        <f>IF(Instructions!G$5="", "", Instructions!G$5)</f>
        <v>Proposer Name</v>
      </c>
      <c r="O50" s="130" t="str">
        <f>IF(Instructions!H$5="", "", Instructions!H$5)</f>
        <v>Proposer Name</v>
      </c>
    </row>
    <row r="51" spans="2:23" x14ac:dyDescent="0.25">
      <c r="B51" s="124" t="str">
        <f>Rubric!$B12</f>
        <v>1. Organizational Capacity &amp; Experience</v>
      </c>
      <c r="C51" s="120"/>
      <c r="D51" s="4" t="str">
        <f>IFERROR((VLOOKUP(K51, Rubric!$C$4:$D$8, 2, FALSE)/4)*Rubric!$C$12, "")</f>
        <v/>
      </c>
      <c r="E51" s="4" t="str">
        <f>IFERROR((VLOOKUP(L51, Rubric!$C$4:$D$8, 2, FALSE)/4)*Rubric!$C$12, "")</f>
        <v/>
      </c>
      <c r="F51" s="4" t="str">
        <f>IFERROR((VLOOKUP(M51, Rubric!$C$4:$D$8, 2, FALSE)/4)*Rubric!$C$12, "")</f>
        <v/>
      </c>
      <c r="G51" s="4" t="str">
        <f>IFERROR((VLOOKUP(N51, Rubric!$C$4:$D$8, 2, FALSE)/4)*Rubric!$C$12, "")</f>
        <v/>
      </c>
      <c r="H51" s="5" t="str">
        <f>IFERROR((VLOOKUP(O51, Rubric!$C$4:$D$8, 2, FALSE)/4)*Rubric!$C$12, "")</f>
        <v/>
      </c>
      <c r="I51"/>
      <c r="J51" s="131" t="str">
        <f>Rubric!$B12</f>
        <v>1. Organizational Capacity &amp; Experience</v>
      </c>
      <c r="K51" s="189"/>
      <c r="L51" s="189"/>
      <c r="M51" s="189"/>
      <c r="N51" s="189"/>
      <c r="O51" s="190"/>
    </row>
    <row r="52" spans="2:23" x14ac:dyDescent="0.25">
      <c r="B52" s="125" t="str">
        <f>Rubric!$B13</f>
        <v>2. Method of Approach</v>
      </c>
      <c r="C52" s="121"/>
      <c r="D52" s="6" t="str">
        <f>IFERROR((VLOOKUP(K52, Rubric!$C$4:$D$8, 2, FALSE)/4)*Rubric!$C$13, "")</f>
        <v/>
      </c>
      <c r="E52" s="6" t="str">
        <f>IFERROR((VLOOKUP(L52, Rubric!$C$4:$D$8, 2, FALSE)/4)*Rubric!$C$13, "")</f>
        <v/>
      </c>
      <c r="F52" s="6" t="str">
        <f>IFERROR((VLOOKUP(M52, Rubric!$C$4:$D$8, 2, FALSE)/4)*Rubric!$C$13, "")</f>
        <v/>
      </c>
      <c r="G52" s="6" t="str">
        <f>IFERROR((VLOOKUP(N52, Rubric!$C$4:$D$8, 2, FALSE)/4)*Rubric!$C$13, "")</f>
        <v/>
      </c>
      <c r="H52" s="7" t="str">
        <f>IFERROR((VLOOKUP(O52, Rubric!$C$4:$D$8, 2, FALSE)/4)*Rubric!$C$13, "")</f>
        <v/>
      </c>
      <c r="I52"/>
      <c r="J52" s="132" t="str">
        <f>Rubric!$B13</f>
        <v>2. Method of Approach</v>
      </c>
      <c r="K52" s="191"/>
      <c r="L52" s="191"/>
      <c r="M52" s="191"/>
      <c r="N52" s="189"/>
      <c r="O52" s="192"/>
    </row>
    <row r="53" spans="2:23" x14ac:dyDescent="0.25">
      <c r="B53" s="125" t="str">
        <f>Rubric!$B14</f>
        <v>3. Communications &amp; Reporting</v>
      </c>
      <c r="C53" s="121"/>
      <c r="D53" s="6" t="str">
        <f>IFERROR((VLOOKUP(K53, Rubric!$C$4:$D$8, 2, FALSE)/4)*Rubric!$C$14, "")</f>
        <v/>
      </c>
      <c r="E53" s="6" t="str">
        <f>IFERROR((VLOOKUP(L53, Rubric!$C$4:$D$8, 2, FALSE)/4)*Rubric!$C$14, "")</f>
        <v/>
      </c>
      <c r="F53" s="6" t="str">
        <f>IFERROR((VLOOKUP(M53, Rubric!$C$4:$D$8, 2, FALSE)/4)*Rubric!$C$14, "")</f>
        <v/>
      </c>
      <c r="G53" s="6" t="str">
        <f>IFERROR((VLOOKUP(N53, Rubric!$C$4:$D$8, 2, FALSE)/4)*Rubric!$C$14, "")</f>
        <v/>
      </c>
      <c r="H53" s="7" t="str">
        <f>IFERROR((VLOOKUP(O53, Rubric!$C$4:$D$8, 2, FALSE)/4)*Rubric!$C$14, "")</f>
        <v/>
      </c>
      <c r="I53"/>
      <c r="J53" s="132" t="str">
        <f>Rubric!$B14</f>
        <v>3. Communications &amp; Reporting</v>
      </c>
      <c r="K53" s="191"/>
      <c r="L53" s="191"/>
      <c r="M53" s="191"/>
      <c r="N53" s="189"/>
      <c r="O53" s="192"/>
    </row>
    <row r="54" spans="2:23" x14ac:dyDescent="0.25">
      <c r="B54" s="126" t="str">
        <f>Rubric!$B15</f>
        <v>4. Reasonableness of Cost</v>
      </c>
      <c r="C54" s="122"/>
      <c r="D54" s="8" t="str">
        <f>IFERROR((VLOOKUP(K54, Rubric!$C$4:$D$8, 2, FALSE)/4)*Rubric!$C$15, "")</f>
        <v/>
      </c>
      <c r="E54" s="8" t="str">
        <f>IFERROR((VLOOKUP(L54, Rubric!$C$4:$D$8, 2, FALSE)/4)*Rubric!$C$15, "")</f>
        <v/>
      </c>
      <c r="F54" s="8" t="str">
        <f>IFERROR((VLOOKUP(M54, Rubric!$C$4:$D$8, 2, FALSE)/4)*Rubric!$C$15, "")</f>
        <v/>
      </c>
      <c r="G54" s="8" t="str">
        <f>IFERROR((VLOOKUP(N54, Rubric!$C$4:$D$8, 2, FALSE)/4)*Rubric!$C$15, "")</f>
        <v/>
      </c>
      <c r="H54" s="9" t="str">
        <f>IFERROR((VLOOKUP(O54, Rubric!$C$4:$D$8, 2, FALSE)/4)*Rubric!$C$15, "")</f>
        <v/>
      </c>
      <c r="I54"/>
      <c r="J54" s="133" t="str">
        <f>Rubric!$B15</f>
        <v>4. Reasonableness of Cost</v>
      </c>
      <c r="K54" s="193"/>
      <c r="L54" s="193"/>
      <c r="M54" s="193"/>
      <c r="N54" s="193"/>
      <c r="O54" s="194"/>
    </row>
    <row r="55" spans="2:23" x14ac:dyDescent="0.25">
      <c r="B55" s="127" t="s">
        <v>36</v>
      </c>
      <c r="C55" s="123"/>
      <c r="D55" s="2">
        <f>SUM(D51:D54)</f>
        <v>0</v>
      </c>
      <c r="E55" s="2">
        <f t="shared" ref="E55:H55" si="6">SUM(E51:E54)</f>
        <v>0</v>
      </c>
      <c r="F55" s="2">
        <f t="shared" si="6"/>
        <v>0</v>
      </c>
      <c r="G55" s="2">
        <f t="shared" si="6"/>
        <v>0</v>
      </c>
      <c r="H55" s="3">
        <f t="shared" si="6"/>
        <v>0</v>
      </c>
      <c r="I55"/>
    </row>
    <row r="56" spans="2:23" x14ac:dyDescent="0.25">
      <c r="S56" s="1"/>
      <c r="T56" s="1"/>
      <c r="U56" s="1"/>
      <c r="V56" s="1"/>
      <c r="W56" s="1"/>
    </row>
    <row r="57" spans="2:23" x14ac:dyDescent="0.25">
      <c r="S57" s="1"/>
      <c r="T57" s="1"/>
      <c r="U57" s="1"/>
      <c r="V57" s="1"/>
      <c r="W57" s="1"/>
    </row>
  </sheetData>
  <mergeCells count="26">
    <mergeCell ref="J49:J50"/>
    <mergeCell ref="K49:O49"/>
    <mergeCell ref="B13:B14"/>
    <mergeCell ref="D13:H13"/>
    <mergeCell ref="B22:B23"/>
    <mergeCell ref="D22:H22"/>
    <mergeCell ref="B31:B32"/>
    <mergeCell ref="D31:H31"/>
    <mergeCell ref="B40:B41"/>
    <mergeCell ref="D40:H40"/>
    <mergeCell ref="B49:B50"/>
    <mergeCell ref="D49:H49"/>
    <mergeCell ref="J22:J23"/>
    <mergeCell ref="K22:O22"/>
    <mergeCell ref="J31:J32"/>
    <mergeCell ref="K31:O31"/>
    <mergeCell ref="J40:J41"/>
    <mergeCell ref="K40:O40"/>
    <mergeCell ref="K13:O13"/>
    <mergeCell ref="D2:H2"/>
    <mergeCell ref="J13:J14"/>
    <mergeCell ref="C13:C14"/>
    <mergeCell ref="C22:C23"/>
    <mergeCell ref="C31:C32"/>
    <mergeCell ref="C40:C41"/>
    <mergeCell ref="C49:C50"/>
  </mergeCells>
  <conditionalFormatting sqref="D8:H8">
    <cfRule type="colorScale" priority="2">
      <colorScale>
        <cfvo type="min"/>
        <cfvo type="max"/>
        <color rgb="FFFCFCFF"/>
        <color rgb="FF63BE7B"/>
      </colorScale>
    </cfRule>
  </conditionalFormatting>
  <conditionalFormatting sqref="D9:H9">
    <cfRule type="colorScale" priority="1">
      <colorScale>
        <cfvo type="min"/>
        <cfvo type="max"/>
        <color rgb="FF63BE7B"/>
        <color rgb="FFFCFCFF"/>
      </colorScale>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4473428-B90B-41C7-8F2A-91D53BA8C790}">
          <x14:formula1>
            <xm:f>Rubric!$C$4:$C$8</xm:f>
          </x14:formula1>
          <xm:sqref>K15:O18 K24:O27 K33:O36 K42:O45 K51:O54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b93bae-308e-4807-b1a4-ca16b53d66ed">
      <Terms xmlns="http://schemas.microsoft.com/office/infopath/2007/PartnerControls"/>
    </lcf76f155ced4ddcb4097134ff3c332f>
    <TaxCatchAll xmlns="e6dfc729-9b7a-4f21-b736-502d146b32e8" xsi:nil="true"/>
    <SharedWithUsers xmlns="e6dfc729-9b7a-4f21-b736-502d146b32e8">
      <UserInfo>
        <DisplayName/>
        <AccountId xsi:nil="true"/>
        <AccountType/>
      </UserInfo>
    </SharedWithUsers>
    <MediaLengthInSeconds xmlns="62b93bae-308e-4807-b1a4-ca16b53d66e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C7AAFC5C36FF439BA18995F41A6B4C" ma:contentTypeVersion="14" ma:contentTypeDescription="Create a new document." ma:contentTypeScope="" ma:versionID="95ad409de045f6f2126dcd7c488041df">
  <xsd:schema xmlns:xsd="http://www.w3.org/2001/XMLSchema" xmlns:xs="http://www.w3.org/2001/XMLSchema" xmlns:p="http://schemas.microsoft.com/office/2006/metadata/properties" xmlns:ns2="62b93bae-308e-4807-b1a4-ca16b53d66ed" xmlns:ns3="e6dfc729-9b7a-4f21-b736-502d146b32e8" targetNamespace="http://schemas.microsoft.com/office/2006/metadata/properties" ma:root="true" ma:fieldsID="b27c74e90c3f81e5b93a255391963ac2" ns2:_="" ns3:_="">
    <xsd:import namespace="62b93bae-308e-4807-b1a4-ca16b53d66ed"/>
    <xsd:import namespace="e6dfc729-9b7a-4f21-b736-502d146b32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b93bae-308e-4807-b1a4-ca16b53d6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8107521-1385-498b-8889-bf2cd8dee38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fc729-9b7a-4f21-b736-502d146b32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2ba7298-9d8d-4277-bf75-f8aa54d5695d}" ma:internalName="TaxCatchAll" ma:showField="CatchAllData" ma:web="e6dfc729-9b7a-4f21-b736-502d146b32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34AD91-64D1-4E15-92EC-32EDA311C187}">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e6dfc729-9b7a-4f21-b736-502d146b32e8"/>
    <ds:schemaRef ds:uri="62b93bae-308e-4807-b1a4-ca16b53d66ed"/>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5B6BF70-F07A-46CA-9347-4EA93AF65AC6}">
  <ds:schemaRefs>
    <ds:schemaRef ds:uri="http://schemas.microsoft.com/sharepoint/v3/contenttype/forms"/>
  </ds:schemaRefs>
</ds:datastoreItem>
</file>

<file path=customXml/itemProps3.xml><?xml version="1.0" encoding="utf-8"?>
<ds:datastoreItem xmlns:ds="http://schemas.openxmlformats.org/officeDocument/2006/customXml" ds:itemID="{38E97CED-1E8D-4A46-B0BE-1799618F8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b93bae-308e-4807-b1a4-ca16b53d66ed"/>
    <ds:schemaRef ds:uri="e6dfc729-9b7a-4f21-b736-502d146b32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Rubric</vt:lpstr>
      <vt:lpstr>Individual Draft Scoresheet</vt:lpstr>
      <vt:lpstr>Group Scoresheet</vt:lpstr>
    </vt:vector>
  </TitlesOfParts>
  <Manager/>
  <Company>Harvard Kennedy School of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Graffy, Rebecca</dc:creator>
  <cp:keywords/>
  <dc:description/>
  <cp:lastModifiedBy>Rebecca Graffy</cp:lastModifiedBy>
  <cp:revision/>
  <dcterms:created xsi:type="dcterms:W3CDTF">2021-10-18T19:02:15Z</dcterms:created>
  <dcterms:modified xsi:type="dcterms:W3CDTF">2023-04-28T22:35:16Z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0x010100E5C7AAFC5C36FF439BA18995F41A6B4C</vt:lpwstr>
  </property>
  <property fmtid="{D5CDD505-2E9C-101B-9397-08002B2CF9AE}" pid="3" name="Order">
    <vt:r8>45100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